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22320" windowHeight="15015" activeTab="0"/>
  </bookViews>
  <sheets>
    <sheet name="FOV" sheetId="1" r:id="rId1"/>
  </sheets>
  <definedNames>
    <definedName name="_xlnm.Print_Area" localSheetId="0">'FOV'!$A$8:$L$233</definedName>
    <definedName name="_xlnm.Print_Titles" localSheetId="0">'FOV'!$1:$7</definedName>
  </definedNames>
  <calcPr fullCalcOnLoad="1"/>
</workbook>
</file>

<file path=xl/sharedStrings.xml><?xml version="1.0" encoding="utf-8"?>
<sst xmlns="http://schemas.openxmlformats.org/spreadsheetml/2006/main" count="494" uniqueCount="163">
  <si>
    <t>horizontal</t>
  </si>
  <si>
    <t>vertical</t>
  </si>
  <si>
    <t>diagonal</t>
  </si>
  <si>
    <t>mm</t>
  </si>
  <si>
    <t>degrees</t>
  </si>
  <si>
    <t>focal length</t>
  </si>
  <si>
    <t>sensor or film</t>
  </si>
  <si>
    <t>picture angle</t>
  </si>
  <si>
    <t>computed</t>
  </si>
  <si>
    <t>12-24mm f/4G ED-IF AF-S DX Zoom-Nikkor</t>
  </si>
  <si>
    <t>18-55mm f/3.5-5.6G ED AF-S DX Zoom-Nikkor</t>
  </si>
  <si>
    <t>18-70mm f3.5-4.5G ED-IF AF-S DX Zoom Nikkor</t>
  </si>
  <si>
    <t>17-55mm f/2.8G ED-IF AF-S DX Zoom-Nikkor</t>
  </si>
  <si>
    <t>55-200mm f/4-5.6G ED AF-S DX Zoom-Nikkor</t>
  </si>
  <si>
    <t>17-35mm f/2.8D ED-IF AF-S Zoom-Nikkor</t>
  </si>
  <si>
    <t>18-35mm f/3.5-4.5D ED-IF AF Zoom-Nikkor</t>
  </si>
  <si>
    <t>14mm f/2.8D ED AF Nikkor</t>
  </si>
  <si>
    <t>18mm f/2.8D AF Nikkor</t>
  </si>
  <si>
    <t>20mm f/2.8D AF Nikkor</t>
  </si>
  <si>
    <t>28mm f/1.4D AF Nikkor</t>
  </si>
  <si>
    <t>28mm f/2.8D AF Nikkor</t>
  </si>
  <si>
    <t>35mm f/2D AF Nikkor</t>
  </si>
  <si>
    <t>50mm f/1.4D AF Nikkor</t>
  </si>
  <si>
    <t>50mm f/1.8D AF Nikkor</t>
  </si>
  <si>
    <t>85mm f/1.4D AF Nikkor</t>
  </si>
  <si>
    <t>105mm f/2D AF DC-Nikkor</t>
  </si>
  <si>
    <t>135mm f/2D AF DC-Nikkor</t>
  </si>
  <si>
    <t>180mm f/2.8D ED-IF AF Nikkor</t>
  </si>
  <si>
    <t>300mm f/4D ED-IF AF-S Nikkor</t>
  </si>
  <si>
    <t>300mm f/2.8D ED-IF II AF-S</t>
  </si>
  <si>
    <t>400mm f/2.8D ED-IF AF-S II Nikkor</t>
  </si>
  <si>
    <t>500mm f/4D ED-IF AF-S II Nikkor</t>
  </si>
  <si>
    <t>600mm f/4D ED-IF AF-S II Nikkor</t>
  </si>
  <si>
    <t>24-85mm f/2.8-4D IF AF Zoom-Nikkor</t>
  </si>
  <si>
    <t>24-85mm f/3.5-4.5G ED-IF AF-S Zoom-Nikkor</t>
  </si>
  <si>
    <t>28-70mm f/2.8 ED-IF AF-S Zoom-Nikkor</t>
  </si>
  <si>
    <t>28-80mm f/3.3-5.6G AF Zoom-Nikkor</t>
  </si>
  <si>
    <t>28-100mm f/3.5-5.6G Zoom-Nikkor</t>
  </si>
  <si>
    <t>28-105mm f/3.5-4.5D AF Zoom-Nikkor</t>
  </si>
  <si>
    <t>28-200mm f/3.5-5.6G ED-IF AF Zoom-Nikkor</t>
  </si>
  <si>
    <t>35-70mm f/2.8D AF Zoom-Nikkor</t>
  </si>
  <si>
    <t>70-300mm f/4-5.6D ED AF Zoom-Nikkor</t>
  </si>
  <si>
    <t>70-300mm f/4-5.6G AF Zoom-Nikkor</t>
  </si>
  <si>
    <t>80-200mm f/2.8D ED AF Zoom-Nikkor</t>
  </si>
  <si>
    <t>200mm f/2G ED-IF AF-S VR Nikkor</t>
  </si>
  <si>
    <t>300mm f/2.8G ED-IF AF-S VR Nikkor</t>
  </si>
  <si>
    <t>24-120mm f/3.5-5.6G ED-IF AF-S VR Zoom-Nikkor</t>
  </si>
  <si>
    <t>70-200mm f/2.8G ED-IF AF-S VR Zoom-Nikkor</t>
  </si>
  <si>
    <t>80-400mm f/4.5-5.6D ED VR AF Zoom-Nikkor</t>
  </si>
  <si>
    <t>200-400mm f/4G ED-IF AF-S VR Zoom-Nikkor</t>
  </si>
  <si>
    <t>60mm f/2.8D AF Micro-Nikkor</t>
  </si>
  <si>
    <t>105mm f/2.8D AF Micro-Nikkor</t>
  </si>
  <si>
    <t>200mm f/4D ED-IF AF Micro-Nikkor</t>
  </si>
  <si>
    <t>accuracy</t>
  </si>
  <si>
    <t>at</t>
  </si>
  <si>
    <t>Lens</t>
  </si>
  <si>
    <t>corrected</t>
  </si>
  <si>
    <t>24mm f/2.8D AF Nikkor</t>
  </si>
  <si>
    <t>18-200mm f/3.5-5.6 ED-IF AF-S VR DX Zoom-Nikkor</t>
  </si>
  <si>
    <t xml:space="preserve">24mm f/2 Nikkor AI-S  </t>
  </si>
  <si>
    <t xml:space="preserve">28mm f/3.5 PC Nikkor AI-S  </t>
  </si>
  <si>
    <t xml:space="preserve">28mm f/2 Nikkor AI-S  </t>
  </si>
  <si>
    <t xml:space="preserve">35mm f/1.4 Nikkor AI-S  </t>
  </si>
  <si>
    <t xml:space="preserve">45mm f/2.8P Nikkor AI-S  </t>
  </si>
  <si>
    <t xml:space="preserve">50mm f/1.2 Nikkor AI-S  </t>
  </si>
  <si>
    <t xml:space="preserve">85mm f/1.4 Nikkor AI-S  </t>
  </si>
  <si>
    <t xml:space="preserve">85mm f/2.8 PC Micro-Nikkor  </t>
  </si>
  <si>
    <t xml:space="preserve">105mm f/2.5 Nikkor AI-S  </t>
  </si>
  <si>
    <t xml:space="preserve">135mm f/2.8 Nikkor AI-S  </t>
  </si>
  <si>
    <t xml:space="preserve">200mm f/4 Micro-Nikkor IF AI-S  </t>
  </si>
  <si>
    <t xml:space="preserve">500mm f/8N Reflex Nikkor  </t>
  </si>
  <si>
    <t xml:space="preserve">35-200mm f/3.5-4.5 Zoom-Nikkor AI-S  </t>
  </si>
  <si>
    <t>10-20mm F4-5.6 EX DC HSM</t>
  </si>
  <si>
    <t>18-200mm F3.5-6.3 DC</t>
  </si>
  <si>
    <t>30mm F1.4 EX DC HSM</t>
  </si>
  <si>
    <t>15-30mm F3.5-4.5 EX Aspherical DG DF</t>
  </si>
  <si>
    <t>17-35mmF2.8-4 EX DG  Aspherical </t>
  </si>
  <si>
    <t>18-50mm F2.8 EX DC</t>
  </si>
  <si>
    <t>18-50mm F3.5-5.6 DC</t>
  </si>
  <si>
    <t>18-125mm F3.5-5.6 DC</t>
  </si>
  <si>
    <t>24-60mm F2.8 EX DG</t>
  </si>
  <si>
    <t>24-70mm F2.8 EX DG Macro</t>
  </si>
  <si>
    <t>24-70mm F3.5-5.6 Aspherical HF</t>
  </si>
  <si>
    <t>24-135mm f2.8-4.5 Aspherical IF</t>
  </si>
  <si>
    <t>28-70mm F2.8 EX DG</t>
  </si>
  <si>
    <t>28-70mm F2.8-4 DG High Speed Zoom</t>
  </si>
  <si>
    <t>28-105mmF2.8-4 DG Aspherical IF</t>
  </si>
  <si>
    <t>28-105mm F3.8-5.6 UC-III Aspherical IF</t>
  </si>
  <si>
    <t>28-300mm F3.5-6.3 DG Macro</t>
  </si>
  <si>
    <t>50-500mmF4-6.3 EX DG APO RF / RF HSM</t>
  </si>
  <si>
    <t>55-200mm F4-5.6  DC</t>
  </si>
  <si>
    <t>70-200mm F2.8 EX DG APO IF / APO IF HSM</t>
  </si>
  <si>
    <t>70-300mm F4-5.6 DG APO Macro</t>
  </si>
  <si>
    <t>70-300mm F4-5.6 DG Macro</t>
  </si>
  <si>
    <t>80-400mm f4.5-5.6 EX DG APO OS</t>
  </si>
  <si>
    <t>100-300mm F4 EX DG APO IF / IF HSM</t>
  </si>
  <si>
    <t>120-300mm F2.8 EX DG APO HSM IF</t>
  </si>
  <si>
    <t>14mm F2.8 EX Aspherical / Asperical HSM</t>
  </si>
  <si>
    <t>20mm F1.8 EX  Aspherical DG DF RF</t>
  </si>
  <si>
    <t>24mm F1.8 EX  Aspherical DG DF MACRO</t>
  </si>
  <si>
    <t>28mm F1.8 EX  Aspherical DG DF MACRO</t>
  </si>
  <si>
    <t>50mm F2.8 EX DG Macro</t>
  </si>
  <si>
    <t>105mm F2.8 EX DG Macro</t>
  </si>
  <si>
    <t>150mm F2.8 EX DG APO Macro HSM</t>
  </si>
  <si>
    <t>180mm F3.5 EX DG APO Macro IF/ IF HSM</t>
  </si>
  <si>
    <t>300mm F2.8 EX DG APO / APO HSM</t>
  </si>
  <si>
    <t>500mm F4.5 EX DG APO / APO HSM </t>
  </si>
  <si>
    <t>800mm F5.6 EX DG APO / APO HSM </t>
  </si>
  <si>
    <t>Nikon</t>
  </si>
  <si>
    <t>28-135mm F3.8-5.6 Aspherical IF Macro</t>
  </si>
  <si>
    <t>28-200mm F3.5-5.6 DG Compact  Aspherical Hyperzoom Macro</t>
  </si>
  <si>
    <t>135-400mm F4.5-5.6 DG APO Aspherical</t>
  </si>
  <si>
    <t>170-500mm F5-6.3 DG APO Aspherical</t>
  </si>
  <si>
    <t>Sigma</t>
  </si>
  <si>
    <t>Tokina</t>
  </si>
  <si>
    <t>19-35mm f/3.5-4.5 AF 193</t>
  </si>
  <si>
    <t>100mm f/2.8 AT-X 100AF PRO D</t>
  </si>
  <si>
    <t>12-24mm f/4 AT-X 124 PRO DX</t>
  </si>
  <si>
    <t>24-200mm f/3.5-5.6AT-X 242AF</t>
  </si>
  <si>
    <t>28-80mm f/2.8 AT-X 280AF PRO</t>
  </si>
  <si>
    <t>28-70mm f/2.8 AT-X 287 AF PRO SV</t>
  </si>
  <si>
    <t>300mmf/2.8 AT-X 300AF PRO</t>
  </si>
  <si>
    <t>80-200mm f/2.8 AT-X 828AF PRO</t>
  </si>
  <si>
    <t>80-400mm f/4.5-5.6 AT-X 840AF-II</t>
  </si>
  <si>
    <t>28mm f/2.8 SL 28</t>
  </si>
  <si>
    <t>28-105mm f/3.5-4.8 SZ-X 205</t>
  </si>
  <si>
    <t>28-70mm f/3.9-4.8 SZ-X 270-II</t>
  </si>
  <si>
    <t>28-200mm f/3.5-5.3 SZ-X 282</t>
  </si>
  <si>
    <t>60-300mm f/4-5.6SZ-X 630</t>
  </si>
  <si>
    <t>Tamron</t>
  </si>
  <si>
    <t>11-18mm f/4.5-5.6 Di II LD ASPHERICAL [IF]</t>
  </si>
  <si>
    <t>18-200mm f/3.5-6.3 XR Di II LD ASPHERICAL {IF] Macro</t>
  </si>
  <si>
    <t>17-35mm f/2.8-4 Di LD ASPHERICAL [IF]</t>
  </si>
  <si>
    <t>28-75mm f/2.8 XR Di ASPHERICAL [IF] Macro</t>
  </si>
  <si>
    <t>28-300 f/3.5-6.3 XR Di ASPHERICAL [IF} Macro</t>
  </si>
  <si>
    <t>200-500mm f/5-6.3 Di LD [IF}</t>
  </si>
  <si>
    <t>90mm F/2.8 Di Macro 1:1</t>
  </si>
  <si>
    <t>180mm f/3.5 Di LD [IF] Macro 1:1</t>
  </si>
  <si>
    <t>19-35mm f/3.5-4.5</t>
  </si>
  <si>
    <t>24-135mm f/3.5-5.6 AD ASPHERICAL [IF} Macro</t>
  </si>
  <si>
    <t>28-80mm f/3.5-5.6 ASPHERICAL</t>
  </si>
  <si>
    <t>28-105mm f/2.8 LD SPHERICAL [IF]</t>
  </si>
  <si>
    <t>28-105mm f/4-5.6 [IF]</t>
  </si>
  <si>
    <t>28-200 f/3.8-5.6 ASPHERICAL XR [IF] Macro</t>
  </si>
  <si>
    <t>70-300mm f/4-5.6 LD Macro 1:2</t>
  </si>
  <si>
    <t>70-300mm f/4-5.6 LD Macro 1:3.9</t>
  </si>
  <si>
    <t>80-210mm f/4.5-5.6</t>
  </si>
  <si>
    <t>300mm f/2.8 LD [IF}</t>
  </si>
  <si>
    <t>28-70mm f/3.5-4.5</t>
  </si>
  <si>
    <t>28-105mm f/2.8 LD ASPHERICAL [IF]</t>
  </si>
  <si>
    <t>28-200mm f/3.8-5.6 LD ASPHERICAL [IF] SUPER</t>
  </si>
  <si>
    <t>70-210mm f/3.5</t>
  </si>
  <si>
    <t>70-210mm f/4-5.6</t>
  </si>
  <si>
    <t>24mm f/2.5</t>
  </si>
  <si>
    <t>90mm f/2.8 Macro 1:1</t>
  </si>
  <si>
    <t>300mm f/2.8 LD [IF]</t>
  </si>
  <si>
    <t>500mm f/8</t>
  </si>
  <si>
    <t>minutes</t>
  </si>
  <si>
    <t>published (diagonal)</t>
  </si>
  <si>
    <t>12-24mm F4-5.6 EX DG ASPHERICAL/ HSM</t>
  </si>
  <si>
    <t>minimum</t>
  </si>
  <si>
    <t>maximum</t>
  </si>
  <si>
    <t>published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</si>
</sst>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67" fontId="0" fillId="3" borderId="0" xfId="0" applyNumberForma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3"/>
  <sheetViews>
    <sheetView tabSelected="1" workbookViewId="0" topLeftCell="A1">
      <pane ySplit="7" topLeftCell="BM193" activePane="bottomLeft" state="frozen"/>
      <selection pane="topLeft" activeCell="A1" sqref="A1"/>
      <selection pane="bottomLeft" activeCell="A1" sqref="A1:L233"/>
    </sheetView>
  </sheetViews>
  <sheetFormatPr defaultColWidth="9.140625" defaultRowHeight="12.75"/>
  <cols>
    <col min="1" max="1" width="9.00390625" style="0" bestFit="1" customWidth="1"/>
    <col min="2" max="2" width="6.7109375" style="0" bestFit="1" customWidth="1"/>
    <col min="3" max="3" width="9.00390625" style="0" bestFit="1" customWidth="1"/>
    <col min="4" max="4" width="7.57421875" style="0" bestFit="1" customWidth="1"/>
    <col min="5" max="6" width="8.7109375" style="0" customWidth="1"/>
    <col min="7" max="7" width="4.140625" style="0" bestFit="1" customWidth="1"/>
    <col min="8" max="8" width="6.57421875" style="0" bestFit="1" customWidth="1"/>
    <col min="9" max="9" width="8.57421875" style="0" bestFit="1" customWidth="1"/>
    <col min="10" max="10" width="8.7109375" style="0" bestFit="1" customWidth="1"/>
    <col min="11" max="11" width="7.140625" style="0" bestFit="1" customWidth="1"/>
    <col min="12" max="12" width="58.7109375" style="0" bestFit="1" customWidth="1"/>
    <col min="13" max="13" width="2.7109375" style="0" customWidth="1"/>
    <col min="14" max="14" width="12.140625" style="0" bestFit="1" customWidth="1"/>
    <col min="15" max="15" width="9.140625" style="0" bestFit="1" customWidth="1"/>
    <col min="16" max="16" width="17.7109375" style="0" bestFit="1" customWidth="1"/>
    <col min="17" max="17" width="8.57421875" style="0" bestFit="1" customWidth="1"/>
    <col min="18" max="18" width="9.140625" style="0" bestFit="1" customWidth="1"/>
    <col min="19" max="19" width="11.57421875" style="0" bestFit="1" customWidth="1"/>
  </cols>
  <sheetData>
    <row r="1" spans="1:23" ht="12.75">
      <c r="A1" s="16" t="s">
        <v>6</v>
      </c>
      <c r="B1" s="16"/>
      <c r="C1" s="16" t="s">
        <v>7</v>
      </c>
      <c r="D1" s="16"/>
      <c r="E1" s="16"/>
      <c r="F1" s="16"/>
      <c r="G1" s="16" t="s">
        <v>5</v>
      </c>
      <c r="H1" s="16"/>
      <c r="I1" s="16"/>
      <c r="J1" s="16"/>
      <c r="N1" s="1" t="s">
        <v>6</v>
      </c>
      <c r="O1" s="16" t="s">
        <v>7</v>
      </c>
      <c r="P1" s="16"/>
      <c r="Q1" s="16" t="s">
        <v>5</v>
      </c>
      <c r="R1" s="16"/>
      <c r="U1" s="6"/>
      <c r="V1" s="1"/>
      <c r="W1" s="1"/>
    </row>
    <row r="2" spans="1:18" ht="12.75">
      <c r="A2" s="1"/>
      <c r="B2" s="1"/>
      <c r="C2" s="16" t="s">
        <v>8</v>
      </c>
      <c r="D2" s="16"/>
      <c r="E2" s="16" t="s">
        <v>162</v>
      </c>
      <c r="F2" s="16"/>
      <c r="G2" s="16"/>
      <c r="H2" s="16" t="s">
        <v>8</v>
      </c>
      <c r="I2" s="16"/>
      <c r="J2" s="16"/>
      <c r="N2" s="1"/>
      <c r="O2" s="1" t="s">
        <v>8</v>
      </c>
      <c r="P2" s="1" t="s">
        <v>158</v>
      </c>
      <c r="Q2" s="16" t="s">
        <v>8</v>
      </c>
      <c r="R2" s="16"/>
    </row>
    <row r="3" spans="1:18" s="3" customFormat="1" ht="12.75">
      <c r="A3" s="3" t="s">
        <v>0</v>
      </c>
      <c r="B3" s="3" t="s">
        <v>1</v>
      </c>
      <c r="C3" s="3" t="s">
        <v>0</v>
      </c>
      <c r="D3" s="3" t="s">
        <v>1</v>
      </c>
      <c r="I3" s="3" t="s">
        <v>53</v>
      </c>
      <c r="J3" s="6" t="s">
        <v>56</v>
      </c>
      <c r="K3" s="16" t="s">
        <v>55</v>
      </c>
      <c r="L3" s="16"/>
      <c r="N3" s="3" t="s">
        <v>2</v>
      </c>
      <c r="O3" s="3" t="s">
        <v>2</v>
      </c>
      <c r="Q3" s="3" t="s">
        <v>160</v>
      </c>
      <c r="R3" s="3" t="s">
        <v>161</v>
      </c>
    </row>
    <row r="4" spans="1:18" s="3" customFormat="1" ht="12.75">
      <c r="A4" s="3" t="s">
        <v>3</v>
      </c>
      <c r="B4" s="3" t="s">
        <v>3</v>
      </c>
      <c r="C4" s="3" t="s">
        <v>4</v>
      </c>
      <c r="D4" s="3" t="s">
        <v>4</v>
      </c>
      <c r="E4" s="3" t="s">
        <v>4</v>
      </c>
      <c r="F4" s="3" t="s">
        <v>157</v>
      </c>
      <c r="G4" s="3" t="s">
        <v>3</v>
      </c>
      <c r="H4" s="3" t="s">
        <v>3</v>
      </c>
      <c r="I4" s="3" t="s">
        <v>3</v>
      </c>
      <c r="J4" s="3" t="s">
        <v>3</v>
      </c>
      <c r="N4" s="3" t="s">
        <v>3</v>
      </c>
      <c r="O4" s="3" t="s">
        <v>4</v>
      </c>
      <c r="P4" s="3" t="s">
        <v>53</v>
      </c>
      <c r="Q4" s="3" t="s">
        <v>3</v>
      </c>
      <c r="R4" s="3" t="s">
        <v>3</v>
      </c>
    </row>
    <row r="5" spans="3:4" s="3" customFormat="1" ht="12.75">
      <c r="C5" s="3" t="s">
        <v>54</v>
      </c>
      <c r="D5" s="3" t="s">
        <v>54</v>
      </c>
    </row>
    <row r="6" spans="3:4" ht="12.75">
      <c r="C6" s="15">
        <v>23.4</v>
      </c>
      <c r="D6" s="15">
        <v>15.6</v>
      </c>
    </row>
    <row r="7" spans="3:4" s="3" customFormat="1" ht="12.75">
      <c r="C7" s="3" t="s">
        <v>3</v>
      </c>
      <c r="D7" s="3" t="s">
        <v>3</v>
      </c>
    </row>
    <row r="8" spans="1:18" ht="12.75">
      <c r="A8" s="9">
        <v>23.4</v>
      </c>
      <c r="B8" s="9">
        <v>15.6</v>
      </c>
      <c r="C8" s="4">
        <f>ATAN((C$6/2)/$R8)*2*45/ATAN(1)</f>
        <v>88.41854044412827</v>
      </c>
      <c r="D8" s="4">
        <f>ATAN((D$6/2)/$R8)*2*45/ATAN(1)</f>
        <v>65.92802002686336</v>
      </c>
      <c r="E8" s="13">
        <v>99</v>
      </c>
      <c r="F8" s="13">
        <v>0</v>
      </c>
      <c r="G8" s="7">
        <v>12</v>
      </c>
      <c r="H8" s="4">
        <f>($N8/2)/TAN($O8/2*ATAN(1)/45)</f>
        <v>12.009783648805644</v>
      </c>
      <c r="I8" s="4">
        <f>MAX(H8-Q8,R8-H8)</f>
        <v>0.017696251472353097</v>
      </c>
      <c r="J8" s="8">
        <f>IF(AND(G8&gt;=ROUND(Q8,0),G8&lt;=ROUND(R8,0)),"",ROUND(H8,0))</f>
      </c>
      <c r="K8" t="s">
        <v>108</v>
      </c>
      <c r="L8" s="2" t="s">
        <v>9</v>
      </c>
      <c r="M8" s="12"/>
      <c r="N8" s="4">
        <f>SQRT(A8*A8+B8*B8)</f>
        <v>28.123299948619117</v>
      </c>
      <c r="O8" s="4">
        <f>E8+F8/60</f>
        <v>99</v>
      </c>
      <c r="P8" s="5">
        <f aca="true" t="shared" si="0" ref="P8:P39">10/60</f>
        <v>0.16666666666666666</v>
      </c>
      <c r="Q8" s="4">
        <f>($N8/2)/TAN(($O8+$P8/2)/2*ATAN(1)/45)</f>
        <v>11.992109366152826</v>
      </c>
      <c r="R8" s="4">
        <f>($N8/2)/TAN(($O8-$P8/2)/2*ATAN(1)/45)</f>
        <v>12.027479900277998</v>
      </c>
    </row>
    <row r="9" spans="1:18" ht="12.75">
      <c r="A9" s="13">
        <v>36</v>
      </c>
      <c r="B9" s="13">
        <v>24</v>
      </c>
      <c r="C9" s="4">
        <f>ATAN((C$6/2)/$R9)*2*45/ATAN(1)</f>
        <v>79.48602254261381</v>
      </c>
      <c r="D9" s="4">
        <f>ATAN((D$6/2)/$R9)*2*45/ATAN(1)</f>
        <v>58.00124567139032</v>
      </c>
      <c r="E9" s="13">
        <v>114</v>
      </c>
      <c r="F9" s="13">
        <v>0</v>
      </c>
      <c r="G9" s="7">
        <v>14</v>
      </c>
      <c r="H9" s="4">
        <f>($N9/2)/TAN($O9/2*ATAN(1)/45)</f>
        <v>14.048834255695706</v>
      </c>
      <c r="I9" s="4">
        <f>MAX(H9-Q9,R9-H9)</f>
        <v>0.022377495264708003</v>
      </c>
      <c r="J9" s="8">
        <f>IF(AND(G9&gt;=ROUND(Q9,0),G9&lt;=ROUND(R9,0)),"",ROUND(H9,0))</f>
      </c>
      <c r="K9" t="s">
        <v>108</v>
      </c>
      <c r="L9" s="2" t="s">
        <v>16</v>
      </c>
      <c r="M9" s="12"/>
      <c r="N9" s="4">
        <f>SQRT(A9*A9+B9*B9)</f>
        <v>43.266615305567875</v>
      </c>
      <c r="O9" s="4">
        <f>E9+F9/60</f>
        <v>114</v>
      </c>
      <c r="P9" s="5">
        <f t="shared" si="0"/>
        <v>0.16666666666666666</v>
      </c>
      <c r="Q9" s="4">
        <f>($N9/2)/TAN(($O9+$P9/2)/2*ATAN(1)/45)</f>
        <v>14.026477886562638</v>
      </c>
      <c r="R9" s="4">
        <f>($N9/2)/TAN(($O9-$P9/2)/2*ATAN(1)/45)</f>
        <v>14.071211750960414</v>
      </c>
    </row>
    <row r="10" spans="1:18" ht="12.75">
      <c r="A10" s="13">
        <v>36</v>
      </c>
      <c r="B10" s="13">
        <v>24</v>
      </c>
      <c r="C10" s="4">
        <f>ATAN((C$6/2)/$R10)*2*45/ATAN(1)</f>
        <v>69.30427079227626</v>
      </c>
      <c r="D10" s="4">
        <f>ATAN((D$6/2)/$R10)*2*45/ATAN(1)</f>
        <v>49.480349594039666</v>
      </c>
      <c r="E10" s="13">
        <v>104</v>
      </c>
      <c r="F10" s="13">
        <v>0</v>
      </c>
      <c r="G10" s="7">
        <v>17</v>
      </c>
      <c r="H10" s="4">
        <f>($N10/2)/TAN($O10/2*ATAN(1)/45)</f>
        <v>16.901792322917863</v>
      </c>
      <c r="I10" s="4">
        <f>MAX(H10-Q10,R10-H10)</f>
        <v>0.025349632207731787</v>
      </c>
      <c r="J10" s="8">
        <f>IF(AND(G10&gt;=ROUND(Q10,0),G10&lt;=ROUND(R10,0)),"",ROUND(H10,0))</f>
      </c>
      <c r="K10" t="s">
        <v>108</v>
      </c>
      <c r="L10" s="2" t="s">
        <v>14</v>
      </c>
      <c r="M10" s="12"/>
      <c r="N10" s="4">
        <f>SQRT(A10*A10+B10*B10)</f>
        <v>43.266615305567875</v>
      </c>
      <c r="O10" s="4">
        <f>E10+F10/60</f>
        <v>104</v>
      </c>
      <c r="P10" s="5">
        <f t="shared" si="0"/>
        <v>0.16666666666666666</v>
      </c>
      <c r="Q10" s="4">
        <f>($N10/2)/TAN(($O10+$P10/2)/2*ATAN(1)/45)</f>
        <v>16.876471480004053</v>
      </c>
      <c r="R10" s="4">
        <f>($N10/2)/TAN(($O10-$P10/2)/2*ATAN(1)/45)</f>
        <v>16.927141955125595</v>
      </c>
    </row>
    <row r="11" spans="1:18" ht="12.75">
      <c r="A11" s="9">
        <v>23.4</v>
      </c>
      <c r="B11" s="9">
        <v>15.6</v>
      </c>
      <c r="C11" s="4">
        <f>ATAN((C$6/2)/$R11)*2*45/ATAN(1)</f>
        <v>68.81243422881545</v>
      </c>
      <c r="D11" s="4">
        <f>ATAN((D$6/2)/$R11)*2*45/ATAN(1)</f>
        <v>49.081214495012745</v>
      </c>
      <c r="E11" s="13">
        <v>79</v>
      </c>
      <c r="F11" s="13">
        <v>0</v>
      </c>
      <c r="G11" s="7">
        <v>17</v>
      </c>
      <c r="H11" s="4">
        <f>($N11/2)/TAN($O11/2*ATAN(1)/45)</f>
        <v>17.058145456438393</v>
      </c>
      <c r="I11" s="4">
        <f>MAX(H11-Q11,R11-H11)</f>
        <v>0.025296750303589022</v>
      </c>
      <c r="J11" s="8">
        <f>IF(AND(G11&gt;=ROUND(Q11,0),G11&lt;=ROUND(R11,0)),"",ROUND(H11,0))</f>
      </c>
      <c r="K11" t="s">
        <v>108</v>
      </c>
      <c r="L11" s="2" t="s">
        <v>12</v>
      </c>
      <c r="M11" s="12"/>
      <c r="N11" s="4">
        <f>SQRT(A11*A11+B11*B11)</f>
        <v>28.123299948619117</v>
      </c>
      <c r="O11" s="4">
        <f>E11+F11/60</f>
        <v>79</v>
      </c>
      <c r="P11" s="5">
        <f t="shared" si="0"/>
        <v>0.16666666666666666</v>
      </c>
      <c r="Q11" s="4">
        <f>($N11/2)/TAN(($O11+$P11/2)/2*ATAN(1)/45)</f>
        <v>17.032893299834125</v>
      </c>
      <c r="R11" s="4">
        <f>($N11/2)/TAN(($O11-$P11/2)/2*ATAN(1)/45)</f>
        <v>17.08344220674198</v>
      </c>
    </row>
    <row r="12" spans="1:18" ht="12.75">
      <c r="A12" s="9">
        <v>23.4</v>
      </c>
      <c r="B12" s="9">
        <v>15.6</v>
      </c>
      <c r="C12" s="4">
        <f>ATAN((C$6/2)/$R12)*2*45/ATAN(1)</f>
        <v>65.97480595737706</v>
      </c>
      <c r="D12" s="4">
        <f>ATAN((D$6/2)/$R12)*2*45/ATAN(1)</f>
        <v>46.79916953252507</v>
      </c>
      <c r="E12" s="13">
        <v>76</v>
      </c>
      <c r="F12" s="13">
        <v>0</v>
      </c>
      <c r="G12" s="7">
        <v>18</v>
      </c>
      <c r="H12" s="4">
        <f>($N12/2)/TAN($O12/2*ATAN(1)/45)</f>
        <v>17.99809121944554</v>
      </c>
      <c r="I12" s="4">
        <f>MAX(H12-Q12,R12-H12)</f>
        <v>0.027003680304620303</v>
      </c>
      <c r="J12" s="8">
        <f>IF(AND(G12&gt;=ROUND(Q12,0),G12&lt;=ROUND(R12,0)),"",ROUND(H12,0))</f>
      </c>
      <c r="K12" t="s">
        <v>108</v>
      </c>
      <c r="L12" s="2" t="s">
        <v>58</v>
      </c>
      <c r="M12" s="12"/>
      <c r="N12" s="4">
        <f>SQRT(A12*A12+B12*B12)</f>
        <v>28.123299948619117</v>
      </c>
      <c r="O12" s="4">
        <f>E12+F12/60</f>
        <v>76</v>
      </c>
      <c r="P12" s="5">
        <f t="shared" si="0"/>
        <v>0.16666666666666666</v>
      </c>
      <c r="Q12" s="4">
        <f>($N12/2)/TAN(($O12+$P12/2)/2*ATAN(1)/45)</f>
        <v>17.97113776244355</v>
      </c>
      <c r="R12" s="4">
        <f>($N12/2)/TAN(($O12-$P12/2)/2*ATAN(1)/45)</f>
        <v>18.02509489975016</v>
      </c>
    </row>
    <row r="13" spans="1:18" ht="12.75">
      <c r="A13" s="9">
        <v>23.4</v>
      </c>
      <c r="B13" s="9">
        <v>15.6</v>
      </c>
      <c r="C13" s="4">
        <f>ATAN((C$6/2)/$R13)*2*45/ATAN(1)</f>
        <v>65.97480595737706</v>
      </c>
      <c r="D13" s="4">
        <f>ATAN((D$6/2)/$R13)*2*45/ATAN(1)</f>
        <v>46.79916953252507</v>
      </c>
      <c r="E13" s="13">
        <v>76</v>
      </c>
      <c r="F13" s="13">
        <v>0</v>
      </c>
      <c r="G13" s="7">
        <v>18</v>
      </c>
      <c r="H13" s="4">
        <f>($N13/2)/TAN($O13/2*ATAN(1)/45)</f>
        <v>17.99809121944554</v>
      </c>
      <c r="I13" s="4">
        <f>MAX(H13-Q13,R13-H13)</f>
        <v>0.027003680304620303</v>
      </c>
      <c r="J13" s="8">
        <f>IF(AND(G13&gt;=ROUND(Q13,0),G13&lt;=ROUND(R13,0)),"",ROUND(H13,0))</f>
      </c>
      <c r="K13" t="s">
        <v>108</v>
      </c>
      <c r="L13" s="2" t="s">
        <v>10</v>
      </c>
      <c r="M13" s="12"/>
      <c r="N13" s="4">
        <f>SQRT(A13*A13+B13*B13)</f>
        <v>28.123299948619117</v>
      </c>
      <c r="O13" s="4">
        <f>E13+F13/60</f>
        <v>76</v>
      </c>
      <c r="P13" s="5">
        <f t="shared" si="0"/>
        <v>0.16666666666666666</v>
      </c>
      <c r="Q13" s="4">
        <f>($N13/2)/TAN(($O13+$P13/2)/2*ATAN(1)/45)</f>
        <v>17.97113776244355</v>
      </c>
      <c r="R13" s="4">
        <f>($N13/2)/TAN(($O13-$P13/2)/2*ATAN(1)/45)</f>
        <v>18.02509489975016</v>
      </c>
    </row>
    <row r="14" spans="1:18" ht="12.75">
      <c r="A14" s="9">
        <v>23.4</v>
      </c>
      <c r="B14" s="9">
        <v>15.6</v>
      </c>
      <c r="C14" s="4">
        <f>ATAN((C$6/2)/$R14)*2*45/ATAN(1)</f>
        <v>65.97480595737706</v>
      </c>
      <c r="D14" s="4">
        <f>ATAN((D$6/2)/$R14)*2*45/ATAN(1)</f>
        <v>46.79916953252507</v>
      </c>
      <c r="E14" s="13">
        <v>76</v>
      </c>
      <c r="F14" s="13">
        <v>0</v>
      </c>
      <c r="G14" s="7">
        <v>18</v>
      </c>
      <c r="H14" s="4">
        <f>($N14/2)/TAN($O14/2*ATAN(1)/45)</f>
        <v>17.99809121944554</v>
      </c>
      <c r="I14" s="4">
        <f>MAX(H14-Q14,R14-H14)</f>
        <v>0.027003680304620303</v>
      </c>
      <c r="J14" s="8">
        <f>IF(AND(G14&gt;=ROUND(Q14,0),G14&lt;=ROUND(R14,0)),"",ROUND(H14,0))</f>
      </c>
      <c r="K14" t="s">
        <v>108</v>
      </c>
      <c r="L14" s="2" t="s">
        <v>11</v>
      </c>
      <c r="M14" s="12"/>
      <c r="N14" s="4">
        <f>SQRT(A14*A14+B14*B14)</f>
        <v>28.123299948619117</v>
      </c>
      <c r="O14" s="4">
        <f>E14+F14/60</f>
        <v>76</v>
      </c>
      <c r="P14" s="5">
        <f t="shared" si="0"/>
        <v>0.16666666666666666</v>
      </c>
      <c r="Q14" s="4">
        <f>($N14/2)/TAN(($O14+$P14/2)/2*ATAN(1)/45)</f>
        <v>17.97113776244355</v>
      </c>
      <c r="R14" s="4">
        <f>($N14/2)/TAN(($O14-$P14/2)/2*ATAN(1)/45)</f>
        <v>18.02509489975016</v>
      </c>
    </row>
    <row r="15" spans="1:18" ht="12.75">
      <c r="A15" s="13">
        <v>36</v>
      </c>
      <c r="B15" s="13">
        <v>24</v>
      </c>
      <c r="C15" s="4">
        <f>ATAN((C$6/2)/$R15)*2*45/ATAN(1)</f>
        <v>65.5297107194131</v>
      </c>
      <c r="D15" s="4">
        <f>ATAN((D$6/2)/$R15)*2*45/ATAN(1)</f>
        <v>46.44435653479109</v>
      </c>
      <c r="E15" s="13">
        <v>100</v>
      </c>
      <c r="F15" s="13">
        <v>0</v>
      </c>
      <c r="G15" s="7">
        <v>18</v>
      </c>
      <c r="H15" s="4">
        <f>($N15/2)/TAN($O15/2*ATAN(1)/45)</f>
        <v>18.15250047259563</v>
      </c>
      <c r="I15" s="4">
        <f>MAX(H15-Q15,R15-H15)</f>
        <v>0.02682540502102526</v>
      </c>
      <c r="J15" s="8">
        <f>IF(AND(G15&gt;=ROUND(Q15,0),G15&lt;=ROUND(R15,0)),"",ROUND(H15,0))</f>
      </c>
      <c r="K15" t="s">
        <v>108</v>
      </c>
      <c r="L15" s="2" t="s">
        <v>15</v>
      </c>
      <c r="M15" s="12"/>
      <c r="N15" s="4">
        <f>SQRT(A15*A15+B15*B15)</f>
        <v>43.266615305567875</v>
      </c>
      <c r="O15" s="4">
        <f>E15+F15/60</f>
        <v>100</v>
      </c>
      <c r="P15" s="5">
        <f t="shared" si="0"/>
        <v>0.16666666666666666</v>
      </c>
      <c r="Q15" s="4">
        <f>($N15/2)/TAN(($O15+$P15/2)/2*ATAN(1)/45)</f>
        <v>18.12570778590141</v>
      </c>
      <c r="R15" s="4">
        <f>($N15/2)/TAN(($O15-$P15/2)/2*ATAN(1)/45)</f>
        <v>18.179325877616655</v>
      </c>
    </row>
    <row r="16" spans="1:18" ht="12.75">
      <c r="A16" s="13">
        <v>36</v>
      </c>
      <c r="B16" s="13">
        <v>24</v>
      </c>
      <c r="C16" s="4">
        <f>ATAN((C$6/2)/$R16)*2*45/ATAN(1)</f>
        <v>65.5297107194131</v>
      </c>
      <c r="D16" s="4">
        <f>ATAN((D$6/2)/$R16)*2*45/ATAN(1)</f>
        <v>46.44435653479109</v>
      </c>
      <c r="E16" s="13">
        <v>100</v>
      </c>
      <c r="F16" s="13">
        <v>0</v>
      </c>
      <c r="G16" s="7">
        <v>18</v>
      </c>
      <c r="H16" s="4">
        <f>($N16/2)/TAN($O16/2*ATAN(1)/45)</f>
        <v>18.15250047259563</v>
      </c>
      <c r="I16" s="4">
        <f>MAX(H16-Q16,R16-H16)</f>
        <v>0.02682540502102526</v>
      </c>
      <c r="J16" s="8">
        <f>IF(AND(G16&gt;=ROUND(Q16,0),G16&lt;=ROUND(R16,0)),"",ROUND(H16,0))</f>
      </c>
      <c r="K16" t="s">
        <v>108</v>
      </c>
      <c r="L16" s="2" t="s">
        <v>17</v>
      </c>
      <c r="M16" s="12"/>
      <c r="N16" s="4">
        <f>SQRT(A16*A16+B16*B16)</f>
        <v>43.266615305567875</v>
      </c>
      <c r="O16" s="4">
        <f>E16+F16/60</f>
        <v>100</v>
      </c>
      <c r="P16" s="5">
        <f t="shared" si="0"/>
        <v>0.16666666666666666</v>
      </c>
      <c r="Q16" s="4">
        <f>($N16/2)/TAN(($O16+$P16/2)/2*ATAN(1)/45)</f>
        <v>18.12570778590141</v>
      </c>
      <c r="R16" s="4">
        <f>($N16/2)/TAN(($O16-$P16/2)/2*ATAN(1)/45)</f>
        <v>18.179325877616655</v>
      </c>
    </row>
    <row r="17" spans="1:18" ht="12.75">
      <c r="A17" s="13">
        <v>36</v>
      </c>
      <c r="B17" s="13">
        <v>24</v>
      </c>
      <c r="C17" s="4">
        <f>ATAN((C$6/2)/$R17)*2*45/ATAN(1)</f>
        <v>60.15259152549206</v>
      </c>
      <c r="D17" s="4">
        <f>ATAN((D$6/2)/$R17)*2*45/ATAN(1)</f>
        <v>42.22162823639612</v>
      </c>
      <c r="E17" s="13">
        <v>94</v>
      </c>
      <c r="F17" s="13">
        <v>0</v>
      </c>
      <c r="G17" s="7">
        <v>20</v>
      </c>
      <c r="H17" s="4">
        <f>($N17/2)/TAN($O17/2*ATAN(1)/45)</f>
        <v>20.17338574927835</v>
      </c>
      <c r="I17" s="4">
        <f>MAX(H17-Q17,R17-H17)</f>
        <v>0.029432612690115434</v>
      </c>
      <c r="J17" s="8">
        <f>IF(AND(G17&gt;=ROUND(Q17,0),G17&lt;=ROUND(R17,0)),"",ROUND(H17,0))</f>
      </c>
      <c r="K17" t="s">
        <v>108</v>
      </c>
      <c r="L17" s="2" t="s">
        <v>18</v>
      </c>
      <c r="M17" s="12"/>
      <c r="N17" s="4">
        <f>SQRT(A17*A17+B17*B17)</f>
        <v>43.266615305567875</v>
      </c>
      <c r="O17" s="4">
        <f>E17+F17/60</f>
        <v>94</v>
      </c>
      <c r="P17" s="5">
        <f t="shared" si="0"/>
        <v>0.16666666666666666</v>
      </c>
      <c r="Q17" s="4">
        <f>($N17/2)/TAN(($O17+$P17/2)/2*ATAN(1)/45)</f>
        <v>20.143993028648428</v>
      </c>
      <c r="R17" s="4">
        <f>($N17/2)/TAN(($O17-$P17/2)/2*ATAN(1)/45)</f>
        <v>20.202818361968465</v>
      </c>
    </row>
    <row r="18" spans="1:18" ht="12.75">
      <c r="A18" s="13">
        <v>36</v>
      </c>
      <c r="B18" s="13">
        <v>24</v>
      </c>
      <c r="C18" s="4">
        <f>ATAN((C$6/2)/$R18)*2*45/ATAN(1)</f>
        <v>52.25964157879763</v>
      </c>
      <c r="D18" s="4">
        <f>ATAN((D$6/2)/$R18)*2*45/ATAN(1)</f>
        <v>36.21828401511061</v>
      </c>
      <c r="E18" s="13">
        <v>84</v>
      </c>
      <c r="F18" s="13">
        <v>30</v>
      </c>
      <c r="G18" s="7">
        <v>24</v>
      </c>
      <c r="H18" s="4">
        <f>($N18/2)/TAN($O18/2*ATAN(1)/45)</f>
        <v>23.81641435154613</v>
      </c>
      <c r="I18" s="4">
        <f>MAX(H18-Q18,R18-H18)</f>
        <v>0.03482767125960251</v>
      </c>
      <c r="J18" s="8">
        <f>IF(AND(G18&gt;=ROUND(Q18,0),G18&lt;=ROUND(R18,0)),"",ROUND(H18,0))</f>
      </c>
      <c r="K18" t="s">
        <v>108</v>
      </c>
      <c r="L18" s="2" t="s">
        <v>33</v>
      </c>
      <c r="M18" s="12"/>
      <c r="N18" s="4">
        <f>SQRT(A18*A18+B18*B18)</f>
        <v>43.266615305567875</v>
      </c>
      <c r="O18" s="4">
        <f>E18+F18/60</f>
        <v>84.5</v>
      </c>
      <c r="P18" s="5">
        <f t="shared" si="0"/>
        <v>0.16666666666666666</v>
      </c>
      <c r="Q18" s="4">
        <f>($N18/2)/TAN(($O18+$P18/2)/2*ATAN(1)/45)</f>
        <v>23.781642402264627</v>
      </c>
      <c r="R18" s="4">
        <f>($N18/2)/TAN(($O18-$P18/2)/2*ATAN(1)/45)</f>
        <v>23.85124202280573</v>
      </c>
    </row>
    <row r="19" spans="1:18" ht="12.75">
      <c r="A19" s="13">
        <v>36</v>
      </c>
      <c r="B19" s="13">
        <v>24</v>
      </c>
      <c r="C19" s="4">
        <f>ATAN((C$6/2)/$R19)*2*45/ATAN(1)</f>
        <v>52.25964157879763</v>
      </c>
      <c r="D19" s="4">
        <f>ATAN((D$6/2)/$R19)*2*45/ATAN(1)</f>
        <v>36.21828401511061</v>
      </c>
      <c r="E19" s="13">
        <v>84</v>
      </c>
      <c r="F19" s="13">
        <v>30</v>
      </c>
      <c r="G19" s="7">
        <v>24</v>
      </c>
      <c r="H19" s="4">
        <f>($N19/2)/TAN($O19/2*ATAN(1)/45)</f>
        <v>23.81641435154613</v>
      </c>
      <c r="I19" s="4">
        <f>MAX(H19-Q19,R19-H19)</f>
        <v>0.03482767125960251</v>
      </c>
      <c r="J19" s="8">
        <f>IF(AND(G19&gt;=ROUND(Q19,0),G19&lt;=ROUND(R19,0)),"",ROUND(H19,0))</f>
      </c>
      <c r="K19" t="s">
        <v>108</v>
      </c>
      <c r="L19" s="2" t="s">
        <v>34</v>
      </c>
      <c r="M19" s="12"/>
      <c r="N19" s="4">
        <f>SQRT(A19*A19+B19*B19)</f>
        <v>43.266615305567875</v>
      </c>
      <c r="O19" s="4">
        <f>E19+F19/60</f>
        <v>84.5</v>
      </c>
      <c r="P19" s="5">
        <f t="shared" si="0"/>
        <v>0.16666666666666666</v>
      </c>
      <c r="Q19" s="4">
        <f>($N19/2)/TAN(($O19+$P19/2)/2*ATAN(1)/45)</f>
        <v>23.781642402264627</v>
      </c>
      <c r="R19" s="4">
        <f>($N19/2)/TAN(($O19-$P19/2)/2*ATAN(1)/45)</f>
        <v>23.85124202280573</v>
      </c>
    </row>
    <row r="20" spans="1:18" ht="12.75">
      <c r="A20" s="9">
        <v>23.4</v>
      </c>
      <c r="B20" s="9">
        <v>15.6</v>
      </c>
      <c r="C20" s="4">
        <f>ATAN((C$6/2)/$R20)*2*45/ATAN(1)</f>
        <v>52.14504314069289</v>
      </c>
      <c r="D20" s="4">
        <f>ATAN((D$6/2)/$R20)*2*45/ATAN(1)</f>
        <v>36.132679599397505</v>
      </c>
      <c r="E20" s="13">
        <v>61</v>
      </c>
      <c r="F20" s="13">
        <v>0</v>
      </c>
      <c r="G20" s="7">
        <v>24</v>
      </c>
      <c r="H20" s="4">
        <f>($N20/2)/TAN($O20/2*ATAN(1)/45)</f>
        <v>23.871944558257987</v>
      </c>
      <c r="I20" s="4">
        <f>MAX(H20-Q20,R20-H20)</f>
        <v>0.039746714671096584</v>
      </c>
      <c r="J20" s="8">
        <f>IF(AND(G20&gt;=ROUND(Q20,0),G20&lt;=ROUND(R20,0)),"",ROUND(H20,0))</f>
      </c>
      <c r="K20" t="s">
        <v>108</v>
      </c>
      <c r="L20" s="2" t="s">
        <v>9</v>
      </c>
      <c r="M20" s="12"/>
      <c r="N20" s="4">
        <f>SQRT(A20*A20+B20*B20)</f>
        <v>28.123299948619117</v>
      </c>
      <c r="O20" s="4">
        <f>E20+F20/60</f>
        <v>61</v>
      </c>
      <c r="P20" s="5">
        <f t="shared" si="0"/>
        <v>0.16666666666666666</v>
      </c>
      <c r="Q20" s="4">
        <f>($N20/2)/TAN(($O20+$P20/2)/2*ATAN(1)/45)</f>
        <v>23.832295863228556</v>
      </c>
      <c r="R20" s="4">
        <f>($N20/2)/TAN(($O20-$P20/2)/2*ATAN(1)/45)</f>
        <v>23.911691272929083</v>
      </c>
    </row>
    <row r="21" spans="1:18" ht="12.75">
      <c r="A21" s="13">
        <v>36</v>
      </c>
      <c r="B21" s="13">
        <v>24</v>
      </c>
      <c r="C21" s="4">
        <f>ATAN((C$6/2)/$R21)*2*45/ATAN(1)</f>
        <v>51.86325416117408</v>
      </c>
      <c r="D21" s="4">
        <f>ATAN((D$6/2)/$R21)*2*45/ATAN(1)</f>
        <v>35.922363380183086</v>
      </c>
      <c r="E21" s="13">
        <v>84</v>
      </c>
      <c r="F21" s="13">
        <v>0</v>
      </c>
      <c r="G21" s="7">
        <v>24</v>
      </c>
      <c r="H21" s="4">
        <f>($N21/2)/TAN($O21/2*ATAN(1)/45)</f>
        <v>24.02622221633199</v>
      </c>
      <c r="I21" s="4">
        <f>MAX(H21-Q21,R21-H21)</f>
        <v>0.03516561708388721</v>
      </c>
      <c r="J21" s="8">
        <f>IF(AND(G21&gt;=ROUND(Q21,0),G21&lt;=ROUND(R21,0)),"",ROUND(H21,0))</f>
      </c>
      <c r="K21" t="s">
        <v>108</v>
      </c>
      <c r="L21" s="2" t="s">
        <v>46</v>
      </c>
      <c r="M21" s="12"/>
      <c r="N21" s="4">
        <f>SQRT(A21*A21+B21*B21)</f>
        <v>43.266615305567875</v>
      </c>
      <c r="O21" s="4">
        <f>E21+F21/60</f>
        <v>84</v>
      </c>
      <c r="P21" s="5">
        <f t="shared" si="0"/>
        <v>0.16666666666666666</v>
      </c>
      <c r="Q21" s="4">
        <f>($N21/2)/TAN(($O21+$P21/2)/2*ATAN(1)/45)</f>
        <v>23.991113357156536</v>
      </c>
      <c r="R21" s="4">
        <f>($N21/2)/TAN(($O21-$P21/2)/2*ATAN(1)/45)</f>
        <v>24.06138783341588</v>
      </c>
    </row>
    <row r="22" spans="1:18" ht="12.75">
      <c r="A22" s="13">
        <v>36</v>
      </c>
      <c r="B22" s="13">
        <v>24</v>
      </c>
      <c r="C22" s="4">
        <f>ATAN((C$6/2)/$R22)*2*45/ATAN(1)</f>
        <v>51.86325416117408</v>
      </c>
      <c r="D22" s="4">
        <f>ATAN((D$6/2)/$R22)*2*45/ATAN(1)</f>
        <v>35.922363380183086</v>
      </c>
      <c r="E22" s="13">
        <v>84</v>
      </c>
      <c r="F22" s="13">
        <v>0</v>
      </c>
      <c r="G22" s="7">
        <v>24</v>
      </c>
      <c r="H22" s="4">
        <f>($N22/2)/TAN($O22/2*ATAN(1)/45)</f>
        <v>24.02622221633199</v>
      </c>
      <c r="I22" s="4">
        <f>MAX(H22-Q22,R22-H22)</f>
        <v>0.03516561708388721</v>
      </c>
      <c r="J22" s="8">
        <f>IF(AND(G22&gt;=ROUND(Q22,0),G22&lt;=ROUND(R22,0)),"",ROUND(H22,0))</f>
      </c>
      <c r="K22" t="s">
        <v>108</v>
      </c>
      <c r="L22" t="s">
        <v>59</v>
      </c>
      <c r="M22" s="12"/>
      <c r="N22" s="4">
        <f>SQRT(A22*A22+B22*B22)</f>
        <v>43.266615305567875</v>
      </c>
      <c r="O22" s="4">
        <f>E22+F22/60</f>
        <v>84</v>
      </c>
      <c r="P22" s="5">
        <f t="shared" si="0"/>
        <v>0.16666666666666666</v>
      </c>
      <c r="Q22" s="4">
        <f>($N22/2)/TAN(($O22+$P22/2)/2*ATAN(1)/45)</f>
        <v>23.991113357156536</v>
      </c>
      <c r="R22" s="4">
        <f>($N22/2)/TAN(($O22-$P22/2)/2*ATAN(1)/45)</f>
        <v>24.06138783341588</v>
      </c>
    </row>
    <row r="23" spans="1:18" ht="12.75">
      <c r="A23" s="13">
        <v>36</v>
      </c>
      <c r="B23" s="13">
        <v>24</v>
      </c>
      <c r="C23" s="4">
        <f>ATAN((C$6/2)/$R23)*2*45/ATAN(1)</f>
        <v>51.86325416117408</v>
      </c>
      <c r="D23" s="4">
        <f>ATAN((D$6/2)/$R23)*2*45/ATAN(1)</f>
        <v>35.922363380183086</v>
      </c>
      <c r="E23" s="13">
        <v>84</v>
      </c>
      <c r="F23" s="13">
        <v>0</v>
      </c>
      <c r="G23" s="7">
        <v>24</v>
      </c>
      <c r="H23" s="4">
        <f>($N23/2)/TAN($O23/2*ATAN(1)/45)</f>
        <v>24.02622221633199</v>
      </c>
      <c r="I23" s="4">
        <f>MAX(H23-Q23,R23-H23)</f>
        <v>0.03516561708388721</v>
      </c>
      <c r="J23" s="8">
        <f>IF(AND(G23&gt;=ROUND(Q23,0),G23&lt;=ROUND(R23,0)),"",ROUND(H23,0))</f>
      </c>
      <c r="K23" t="s">
        <v>108</v>
      </c>
      <c r="L23" s="2" t="s">
        <v>57</v>
      </c>
      <c r="M23" s="12"/>
      <c r="N23" s="4">
        <f>SQRT(A23*A23+B23*B23)</f>
        <v>43.266615305567875</v>
      </c>
      <c r="O23" s="4">
        <f>E23+F23/60</f>
        <v>84</v>
      </c>
      <c r="P23" s="5">
        <f t="shared" si="0"/>
        <v>0.16666666666666666</v>
      </c>
      <c r="Q23" s="4">
        <f>($N23/2)/TAN(($O23+$P23/2)/2*ATAN(1)/45)</f>
        <v>23.991113357156536</v>
      </c>
      <c r="R23" s="4">
        <f>($N23/2)/TAN(($O23-$P23/2)/2*ATAN(1)/45)</f>
        <v>24.06138783341588</v>
      </c>
    </row>
    <row r="24" spans="1:18" ht="12.75">
      <c r="A24" s="13">
        <v>36</v>
      </c>
      <c r="B24" s="13">
        <v>24</v>
      </c>
      <c r="C24" s="4">
        <f>ATAN((C$6/2)/$R24)*2*45/ATAN(1)</f>
        <v>44.52834959405544</v>
      </c>
      <c r="D24" s="4">
        <f>ATAN((D$6/2)/$R24)*2*45/ATAN(1)</f>
        <v>30.53218836245974</v>
      </c>
      <c r="E24" s="13">
        <v>74</v>
      </c>
      <c r="F24" s="13">
        <v>20</v>
      </c>
      <c r="G24" s="7">
        <v>28</v>
      </c>
      <c r="H24" s="4">
        <f>($N24/2)/TAN($O24/2*ATAN(1)/45)</f>
        <v>28.535287267423506</v>
      </c>
      <c r="I24" s="4">
        <f>MAX(H24-Q24,R24-H24)</f>
        <v>0.04314565323301167</v>
      </c>
      <c r="J24" s="8">
        <f>IF(AND(G24&gt;=ROUND(Q24,0),G24&lt;=ROUND(R24,0)),"",ROUND(H24,0))</f>
      </c>
      <c r="K24" t="s">
        <v>108</v>
      </c>
      <c r="L24" s="2" t="s">
        <v>37</v>
      </c>
      <c r="M24" s="12"/>
      <c r="N24" s="4">
        <f>SQRT(A24*A24+B24*B24)</f>
        <v>43.266615305567875</v>
      </c>
      <c r="O24" s="4">
        <f>E24+F24/60</f>
        <v>74.33333333333333</v>
      </c>
      <c r="P24" s="5">
        <f t="shared" si="0"/>
        <v>0.16666666666666666</v>
      </c>
      <c r="Q24" s="4">
        <f>($N24/2)/TAN(($O24+$P24/2)/2*ATAN(1)/45)</f>
        <v>28.492224308605262</v>
      </c>
      <c r="R24" s="4">
        <f>($N24/2)/TAN(($O24-$P24/2)/2*ATAN(1)/45)</f>
        <v>28.578432920656518</v>
      </c>
    </row>
    <row r="25" spans="1:18" ht="12.75">
      <c r="A25" s="13">
        <v>36</v>
      </c>
      <c r="B25" s="13">
        <v>24</v>
      </c>
      <c r="C25" s="4">
        <f>ATAN((C$6/2)/$R25)*2*45/ATAN(1)</f>
        <v>44.52834959405544</v>
      </c>
      <c r="D25" s="4">
        <f>ATAN((D$6/2)/$R25)*2*45/ATAN(1)</f>
        <v>30.53218836245974</v>
      </c>
      <c r="E25" s="13">
        <v>74</v>
      </c>
      <c r="F25" s="13">
        <v>20</v>
      </c>
      <c r="G25" s="7">
        <v>28</v>
      </c>
      <c r="H25" s="4">
        <f>($N25/2)/TAN($O25/2*ATAN(1)/45)</f>
        <v>28.535287267423506</v>
      </c>
      <c r="I25" s="4">
        <f>MAX(H25-Q25,R25-H25)</f>
        <v>0.04314565323301167</v>
      </c>
      <c r="J25" s="8">
        <f>IF(AND(G25&gt;=ROUND(Q25,0),G25&lt;=ROUND(R25,0)),"",ROUND(H25,0))</f>
      </c>
      <c r="K25" t="s">
        <v>108</v>
      </c>
      <c r="L25" s="2" t="s">
        <v>38</v>
      </c>
      <c r="M25" s="12"/>
      <c r="N25" s="4">
        <f>SQRT(A25*A25+B25*B25)</f>
        <v>43.266615305567875</v>
      </c>
      <c r="O25" s="4">
        <f>E25+F25/60</f>
        <v>74.33333333333333</v>
      </c>
      <c r="P25" s="5">
        <f t="shared" si="0"/>
        <v>0.16666666666666666</v>
      </c>
      <c r="Q25" s="4">
        <f>($N25/2)/TAN(($O25+$P25/2)/2*ATAN(1)/45)</f>
        <v>28.492224308605262</v>
      </c>
      <c r="R25" s="4">
        <f>($N25/2)/TAN(($O25-$P25/2)/2*ATAN(1)/45)</f>
        <v>28.578432920656518</v>
      </c>
    </row>
    <row r="26" spans="1:18" ht="12.75">
      <c r="A26" s="13">
        <v>36</v>
      </c>
      <c r="B26" s="13">
        <v>24</v>
      </c>
      <c r="C26" s="4">
        <f>ATAN((C$6/2)/$R26)*2*45/ATAN(1)</f>
        <v>44.52834959405544</v>
      </c>
      <c r="D26" s="4">
        <f>ATAN((D$6/2)/$R26)*2*45/ATAN(1)</f>
        <v>30.53218836245974</v>
      </c>
      <c r="E26" s="13">
        <v>74</v>
      </c>
      <c r="F26" s="13">
        <v>20</v>
      </c>
      <c r="G26" s="7">
        <v>28</v>
      </c>
      <c r="H26" s="4">
        <f>($N26/2)/TAN($O26/2*ATAN(1)/45)</f>
        <v>28.535287267423506</v>
      </c>
      <c r="I26" s="4">
        <f>MAX(H26-Q26,R26-H26)</f>
        <v>0.04314565323301167</v>
      </c>
      <c r="J26" s="8">
        <f>IF(AND(G26&gt;=ROUND(Q26,0),G26&lt;=ROUND(R26,0)),"",ROUND(H26,0))</f>
      </c>
      <c r="K26" t="s">
        <v>108</v>
      </c>
      <c r="L26" s="2" t="s">
        <v>39</v>
      </c>
      <c r="M26" s="12"/>
      <c r="N26" s="4">
        <f>SQRT(A26*A26+B26*B26)</f>
        <v>43.266615305567875</v>
      </c>
      <c r="O26" s="4">
        <f>E26+F26/60</f>
        <v>74.33333333333333</v>
      </c>
      <c r="P26" s="5">
        <f t="shared" si="0"/>
        <v>0.16666666666666666</v>
      </c>
      <c r="Q26" s="4">
        <f>($N26/2)/TAN(($O26+$P26/2)/2*ATAN(1)/45)</f>
        <v>28.492224308605262</v>
      </c>
      <c r="R26" s="4">
        <f>($N26/2)/TAN(($O26-$P26/2)/2*ATAN(1)/45)</f>
        <v>28.578432920656518</v>
      </c>
    </row>
    <row r="27" spans="1:18" ht="12.75">
      <c r="A27" s="13">
        <v>36</v>
      </c>
      <c r="B27" s="13">
        <v>24</v>
      </c>
      <c r="C27" s="4">
        <f>ATAN((C$6/2)/$R27)*2*45/ATAN(1)</f>
        <v>44.52834959405544</v>
      </c>
      <c r="D27" s="4">
        <f>ATAN((D$6/2)/$R27)*2*45/ATAN(1)</f>
        <v>30.53218836245974</v>
      </c>
      <c r="E27" s="13">
        <v>74</v>
      </c>
      <c r="F27" s="13">
        <v>20</v>
      </c>
      <c r="G27" s="7">
        <v>28</v>
      </c>
      <c r="H27" s="4">
        <f>($N27/2)/TAN($O27/2*ATAN(1)/45)</f>
        <v>28.535287267423506</v>
      </c>
      <c r="I27" s="4">
        <f>MAX(H27-Q27,R27-H27)</f>
        <v>0.04314565323301167</v>
      </c>
      <c r="J27" s="8">
        <f>IF(AND(G27&gt;=ROUND(Q27,0),G27&lt;=ROUND(R27,0)),"",ROUND(H27,0))</f>
      </c>
      <c r="K27" t="s">
        <v>108</v>
      </c>
      <c r="L27" s="2" t="s">
        <v>35</v>
      </c>
      <c r="M27" s="12"/>
      <c r="N27" s="4">
        <f>SQRT(A27*A27+B27*B27)</f>
        <v>43.266615305567875</v>
      </c>
      <c r="O27" s="4">
        <f>E27+F27/60</f>
        <v>74.33333333333333</v>
      </c>
      <c r="P27" s="5">
        <f t="shared" si="0"/>
        <v>0.16666666666666666</v>
      </c>
      <c r="Q27" s="4">
        <f>($N27/2)/TAN(($O27+$P27/2)/2*ATAN(1)/45)</f>
        <v>28.492224308605262</v>
      </c>
      <c r="R27" s="4">
        <f>($N27/2)/TAN(($O27-$P27/2)/2*ATAN(1)/45)</f>
        <v>28.578432920656518</v>
      </c>
    </row>
    <row r="28" spans="1:18" ht="12.75">
      <c r="A28" s="13">
        <v>36</v>
      </c>
      <c r="B28" s="13">
        <v>24</v>
      </c>
      <c r="C28" s="4">
        <f>ATAN((C$6/2)/$R28)*2*45/ATAN(1)</f>
        <v>44.285800270736004</v>
      </c>
      <c r="D28" s="4">
        <f>ATAN((D$6/2)/$R28)*2*45/ATAN(1)</f>
        <v>30.356554486569635</v>
      </c>
      <c r="E28" s="13">
        <v>74</v>
      </c>
      <c r="F28" s="13">
        <v>0</v>
      </c>
      <c r="G28" s="7">
        <v>28</v>
      </c>
      <c r="H28" s="4">
        <f>($N28/2)/TAN($O28/2*ATAN(1)/45)</f>
        <v>28.70836889514811</v>
      </c>
      <c r="I28" s="4">
        <f>MAX(H28-Q28,R28-H28)</f>
        <v>0.043479285575081406</v>
      </c>
      <c r="J28" s="8">
        <f>IF(AND(G28&gt;=ROUND(Q28,0),G28&lt;=ROUND(R28,0)),"",ROUND(H28,0))</f>
        <v>29</v>
      </c>
      <c r="K28" t="s">
        <v>108</v>
      </c>
      <c r="L28" s="2" t="s">
        <v>36</v>
      </c>
      <c r="M28" s="12"/>
      <c r="N28" s="4">
        <f>SQRT(A28*A28+B28*B28)</f>
        <v>43.266615305567875</v>
      </c>
      <c r="O28" s="4">
        <f>E28+F28/60</f>
        <v>74</v>
      </c>
      <c r="P28" s="5">
        <f t="shared" si="0"/>
        <v>0.16666666666666666</v>
      </c>
      <c r="Q28" s="4">
        <f>($N28/2)/TAN(($O28+$P28/2)/2*ATAN(1)/45)</f>
        <v>28.664973448415484</v>
      </c>
      <c r="R28" s="4">
        <f>($N28/2)/TAN(($O28-$P28/2)/2*ATAN(1)/45)</f>
        <v>28.75184818072319</v>
      </c>
    </row>
    <row r="29" spans="1:18" ht="12.75">
      <c r="A29" s="13">
        <v>36</v>
      </c>
      <c r="B29" s="13">
        <v>24</v>
      </c>
      <c r="C29" s="4">
        <f>ATAN((C$6/2)/$R29)*2*45/ATAN(1)</f>
        <v>44.285800270736004</v>
      </c>
      <c r="D29" s="4">
        <f>ATAN((D$6/2)/$R29)*2*45/ATAN(1)</f>
        <v>30.356554486569635</v>
      </c>
      <c r="E29" s="13">
        <v>74</v>
      </c>
      <c r="F29" s="13">
        <v>0</v>
      </c>
      <c r="G29" s="7">
        <v>28</v>
      </c>
      <c r="H29" s="4">
        <f>($N29/2)/TAN($O29/2*ATAN(1)/45)</f>
        <v>28.70836889514811</v>
      </c>
      <c r="I29" s="4">
        <f>MAX(H29-Q29,R29-H29)</f>
        <v>0.043479285575081406</v>
      </c>
      <c r="J29" s="8">
        <f>IF(AND(G29&gt;=ROUND(Q29,0),G29&lt;=ROUND(R29,0)),"",ROUND(H29,0))</f>
        <v>29</v>
      </c>
      <c r="K29" t="s">
        <v>108</v>
      </c>
      <c r="L29" s="2" t="s">
        <v>19</v>
      </c>
      <c r="M29" s="12"/>
      <c r="N29" s="4">
        <f>SQRT(A29*A29+B29*B29)</f>
        <v>43.266615305567875</v>
      </c>
      <c r="O29" s="4">
        <f>E29+F29/60</f>
        <v>74</v>
      </c>
      <c r="P29" s="5">
        <f t="shared" si="0"/>
        <v>0.16666666666666666</v>
      </c>
      <c r="Q29" s="4">
        <f>($N29/2)/TAN(($O29+$P29/2)/2*ATAN(1)/45)</f>
        <v>28.664973448415484</v>
      </c>
      <c r="R29" s="4">
        <f>($N29/2)/TAN(($O29-$P29/2)/2*ATAN(1)/45)</f>
        <v>28.75184818072319</v>
      </c>
    </row>
    <row r="30" spans="1:18" ht="12.75">
      <c r="A30" s="13">
        <v>36</v>
      </c>
      <c r="B30" s="13">
        <v>24</v>
      </c>
      <c r="C30" s="4">
        <f>ATAN((C$6/2)/$R30)*2*45/ATAN(1)</f>
        <v>44.285800270736004</v>
      </c>
      <c r="D30" s="4">
        <f>ATAN((D$6/2)/$R30)*2*45/ATAN(1)</f>
        <v>30.356554486569635</v>
      </c>
      <c r="E30" s="13">
        <v>74</v>
      </c>
      <c r="F30" s="13">
        <v>0</v>
      </c>
      <c r="G30" s="7">
        <v>28</v>
      </c>
      <c r="H30" s="4">
        <f>($N30/2)/TAN($O30/2*ATAN(1)/45)</f>
        <v>28.70836889514811</v>
      </c>
      <c r="I30" s="4">
        <f>MAX(H30-Q30,R30-H30)</f>
        <v>0.043479285575081406</v>
      </c>
      <c r="J30" s="8">
        <f>IF(AND(G30&gt;=ROUND(Q30,0),G30&lt;=ROUND(R30,0)),"",ROUND(H30,0))</f>
        <v>29</v>
      </c>
      <c r="K30" t="s">
        <v>108</v>
      </c>
      <c r="L30" t="s">
        <v>61</v>
      </c>
      <c r="M30" s="12"/>
      <c r="N30" s="4">
        <f>SQRT(A30*A30+B30*B30)</f>
        <v>43.266615305567875</v>
      </c>
      <c r="O30" s="4">
        <f>E30+F30/60</f>
        <v>74</v>
      </c>
      <c r="P30" s="5">
        <f t="shared" si="0"/>
        <v>0.16666666666666666</v>
      </c>
      <c r="Q30" s="4">
        <f>($N30/2)/TAN(($O30+$P30/2)/2*ATAN(1)/45)</f>
        <v>28.664973448415484</v>
      </c>
      <c r="R30" s="4">
        <f>($N30/2)/TAN(($O30-$P30/2)/2*ATAN(1)/45)</f>
        <v>28.75184818072319</v>
      </c>
    </row>
    <row r="31" spans="1:18" ht="12.75">
      <c r="A31" s="13">
        <v>36</v>
      </c>
      <c r="B31" s="13">
        <v>24</v>
      </c>
      <c r="C31" s="4">
        <f>ATAN((C$6/2)/$R31)*2*45/ATAN(1)</f>
        <v>44.285800270736004</v>
      </c>
      <c r="D31" s="4">
        <f>ATAN((D$6/2)/$R31)*2*45/ATAN(1)</f>
        <v>30.356554486569635</v>
      </c>
      <c r="E31" s="13">
        <v>74</v>
      </c>
      <c r="F31" s="13">
        <v>0</v>
      </c>
      <c r="G31" s="7">
        <v>28</v>
      </c>
      <c r="H31" s="4">
        <f>($N31/2)/TAN($O31/2*ATAN(1)/45)</f>
        <v>28.70836889514811</v>
      </c>
      <c r="I31" s="4">
        <f>MAX(H31-Q31,R31-H31)</f>
        <v>0.043479285575081406</v>
      </c>
      <c r="J31" s="8">
        <f>IF(AND(G31&gt;=ROUND(Q31,0),G31&lt;=ROUND(R31,0)),"",ROUND(H31,0))</f>
        <v>29</v>
      </c>
      <c r="K31" t="s">
        <v>108</v>
      </c>
      <c r="L31" s="2" t="s">
        <v>20</v>
      </c>
      <c r="M31" s="12"/>
      <c r="N31" s="4">
        <f>SQRT(A31*A31+B31*B31)</f>
        <v>43.266615305567875</v>
      </c>
      <c r="O31" s="4">
        <f>E31+F31/60</f>
        <v>74</v>
      </c>
      <c r="P31" s="5">
        <f t="shared" si="0"/>
        <v>0.16666666666666666</v>
      </c>
      <c r="Q31" s="4">
        <f>($N31/2)/TAN(($O31+$P31/2)/2*ATAN(1)/45)</f>
        <v>28.664973448415484</v>
      </c>
      <c r="R31" s="4">
        <f>($N31/2)/TAN(($O31-$P31/2)/2*ATAN(1)/45)</f>
        <v>28.75184818072319</v>
      </c>
    </row>
    <row r="32" spans="1:18" ht="12.75">
      <c r="A32" s="13">
        <v>36</v>
      </c>
      <c r="B32" s="13">
        <v>24</v>
      </c>
      <c r="C32" s="4">
        <f>ATAN((C$6/2)/$R32)*2*45/ATAN(1)</f>
        <v>44.285800270736004</v>
      </c>
      <c r="D32" s="4">
        <f>ATAN((D$6/2)/$R32)*2*45/ATAN(1)</f>
        <v>30.356554486569635</v>
      </c>
      <c r="E32" s="13">
        <v>74</v>
      </c>
      <c r="F32" s="13">
        <v>0</v>
      </c>
      <c r="G32" s="7">
        <v>28</v>
      </c>
      <c r="H32" s="4">
        <f>($N32/2)/TAN($O32/2*ATAN(1)/45)</f>
        <v>28.70836889514811</v>
      </c>
      <c r="I32" s="4">
        <f>MAX(H32-Q32,R32-H32)</f>
        <v>0.043479285575081406</v>
      </c>
      <c r="J32" s="8">
        <f>IF(AND(G32&gt;=ROUND(Q32,0),G32&lt;=ROUND(R32,0)),"",ROUND(H32,0))</f>
        <v>29</v>
      </c>
      <c r="K32" t="s">
        <v>108</v>
      </c>
      <c r="L32" t="s">
        <v>60</v>
      </c>
      <c r="M32" s="12"/>
      <c r="N32" s="4">
        <f>SQRT(A32*A32+B32*B32)</f>
        <v>43.266615305567875</v>
      </c>
      <c r="O32" s="4">
        <f>E32+F32/60</f>
        <v>74</v>
      </c>
      <c r="P32" s="5">
        <f t="shared" si="0"/>
        <v>0.16666666666666666</v>
      </c>
      <c r="Q32" s="4">
        <f>($N32/2)/TAN(($O32+$P32/2)/2*ATAN(1)/45)</f>
        <v>28.664973448415484</v>
      </c>
      <c r="R32" s="4">
        <f>($N32/2)/TAN(($O32-$P32/2)/2*ATAN(1)/45)</f>
        <v>28.75184818072319</v>
      </c>
    </row>
    <row r="33" spans="1:18" ht="12.75">
      <c r="A33" s="13">
        <v>36</v>
      </c>
      <c r="B33" s="13">
        <v>24</v>
      </c>
      <c r="C33" s="4">
        <f>ATAN((C$6/2)/$R33)*2*45/ATAN(1)</f>
        <v>36.171288120357765</v>
      </c>
      <c r="D33" s="4">
        <f>ATAN((D$6/2)/$R33)*2*45/ATAN(1)</f>
        <v>24.565006193999697</v>
      </c>
      <c r="E33" s="13">
        <v>62</v>
      </c>
      <c r="F33" s="13">
        <v>20</v>
      </c>
      <c r="G33" s="7">
        <v>35</v>
      </c>
      <c r="H33" s="4">
        <f>($N33/2)/TAN($O33/2*ATAN(1)/45)</f>
        <v>35.767781927515934</v>
      </c>
      <c r="I33" s="4">
        <f>MAX(H33-Q33,R33-H33)</f>
        <v>0.05880872348011934</v>
      </c>
      <c r="J33" s="8">
        <f>IF(AND(G33&gt;=ROUND(Q33,0),G33&lt;=ROUND(R33,0)),"",ROUND(H33,0))</f>
        <v>36</v>
      </c>
      <c r="K33" t="s">
        <v>108</v>
      </c>
      <c r="L33" s="2" t="s">
        <v>40</v>
      </c>
      <c r="M33" s="12"/>
      <c r="N33" s="4">
        <f>SQRT(A33*A33+B33*B33)</f>
        <v>43.266615305567875</v>
      </c>
      <c r="O33" s="4">
        <f>E33+F33/60</f>
        <v>62.333333333333336</v>
      </c>
      <c r="P33" s="5">
        <f t="shared" si="0"/>
        <v>0.16666666666666666</v>
      </c>
      <c r="Q33" s="4">
        <f>($N33/2)/TAN(($O33+$P33/2)/2*ATAN(1)/45)</f>
        <v>35.70911445296613</v>
      </c>
      <c r="R33" s="4">
        <f>($N33/2)/TAN(($O33-$P33/2)/2*ATAN(1)/45)</f>
        <v>35.82659065099605</v>
      </c>
    </row>
    <row r="34" spans="1:18" ht="12.75">
      <c r="A34" s="13">
        <v>36</v>
      </c>
      <c r="B34" s="13">
        <v>24</v>
      </c>
      <c r="C34" s="4">
        <f>ATAN((C$6/2)/$R34)*2*45/ATAN(1)</f>
        <v>35.949236011679005</v>
      </c>
      <c r="D34" s="4">
        <f>ATAN((D$6/2)/$R34)*2*45/ATAN(1)</f>
        <v>24.408649715667867</v>
      </c>
      <c r="E34" s="13">
        <v>62</v>
      </c>
      <c r="F34" s="13">
        <v>0</v>
      </c>
      <c r="G34" s="7">
        <v>35</v>
      </c>
      <c r="H34" s="4">
        <f>($N34/2)/TAN($O34/2*ATAN(1)/45)</f>
        <v>36.00387006190475</v>
      </c>
      <c r="I34" s="4">
        <f>MAX(H34-Q34,R34-H34)</f>
        <v>0.05937948151292716</v>
      </c>
      <c r="J34" s="8">
        <f>IF(AND(G34&gt;=ROUND(Q34,0),G34&lt;=ROUND(R34,0)),"",ROUND(H34,0))</f>
        <v>36</v>
      </c>
      <c r="K34" t="s">
        <v>108</v>
      </c>
      <c r="L34" s="2" t="s">
        <v>14</v>
      </c>
      <c r="M34" s="12"/>
      <c r="N34" s="4">
        <f>SQRT(A34*A34+B34*B34)</f>
        <v>43.266615305567875</v>
      </c>
      <c r="O34" s="4">
        <f>E34+F34/60</f>
        <v>62</v>
      </c>
      <c r="P34" s="5">
        <f t="shared" si="0"/>
        <v>0.16666666666666666</v>
      </c>
      <c r="Q34" s="4">
        <f>($N34/2)/TAN(($O34+$P34/2)/2*ATAN(1)/45)</f>
        <v>35.94463414042508</v>
      </c>
      <c r="R34" s="4">
        <f>($N34/2)/TAN(($O34-$P34/2)/2*ATAN(1)/45)</f>
        <v>36.063249543417676</v>
      </c>
    </row>
    <row r="35" spans="1:18" ht="12.75">
      <c r="A35" s="13">
        <v>36</v>
      </c>
      <c r="B35" s="13">
        <v>24</v>
      </c>
      <c r="C35" s="4">
        <f>ATAN((C$6/2)/$R35)*2*45/ATAN(1)</f>
        <v>35.949236011679005</v>
      </c>
      <c r="D35" s="4">
        <f>ATAN((D$6/2)/$R35)*2*45/ATAN(1)</f>
        <v>24.408649715667867</v>
      </c>
      <c r="E35" s="13">
        <v>62</v>
      </c>
      <c r="F35" s="13">
        <v>0</v>
      </c>
      <c r="G35" s="7">
        <v>35</v>
      </c>
      <c r="H35" s="4">
        <f>($N35/2)/TAN($O35/2*ATAN(1)/45)</f>
        <v>36.00387006190475</v>
      </c>
      <c r="I35" s="4">
        <f>MAX(H35-Q35,R35-H35)</f>
        <v>0.05937948151292716</v>
      </c>
      <c r="J35" s="8">
        <f>IF(AND(G35&gt;=ROUND(Q35,0),G35&lt;=ROUND(R35,0)),"",ROUND(H35,0))</f>
        <v>36</v>
      </c>
      <c r="K35" t="s">
        <v>108</v>
      </c>
      <c r="L35" s="2" t="s">
        <v>15</v>
      </c>
      <c r="M35" s="12"/>
      <c r="N35" s="4">
        <f>SQRT(A35*A35+B35*B35)</f>
        <v>43.266615305567875</v>
      </c>
      <c r="O35" s="4">
        <f>E35+F35/60</f>
        <v>62</v>
      </c>
      <c r="P35" s="5">
        <f t="shared" si="0"/>
        <v>0.16666666666666666</v>
      </c>
      <c r="Q35" s="4">
        <f>($N35/2)/TAN(($O35+$P35/2)/2*ATAN(1)/45)</f>
        <v>35.94463414042508</v>
      </c>
      <c r="R35" s="4">
        <f>($N35/2)/TAN(($O35-$P35/2)/2*ATAN(1)/45)</f>
        <v>36.063249543417676</v>
      </c>
    </row>
    <row r="36" spans="1:18" ht="12.75">
      <c r="A36" s="13">
        <v>36</v>
      </c>
      <c r="B36" s="13">
        <v>24</v>
      </c>
      <c r="C36" s="4">
        <f>ATAN((C$6/2)/$R36)*2*45/ATAN(1)</f>
        <v>35.949236011679005</v>
      </c>
      <c r="D36" s="4">
        <f>ATAN((D$6/2)/$R36)*2*45/ATAN(1)</f>
        <v>24.408649715667867</v>
      </c>
      <c r="E36" s="13">
        <v>62</v>
      </c>
      <c r="F36" s="13">
        <v>0</v>
      </c>
      <c r="G36" s="7">
        <v>35</v>
      </c>
      <c r="H36" s="4">
        <f>($N36/2)/TAN($O36/2*ATAN(1)/45)</f>
        <v>36.00387006190475</v>
      </c>
      <c r="I36" s="4">
        <f>MAX(H36-Q36,R36-H36)</f>
        <v>0.05937948151292716</v>
      </c>
      <c r="J36" s="8">
        <f>IF(AND(G36&gt;=ROUND(Q36,0),G36&lt;=ROUND(R36,0)),"",ROUND(H36,0))</f>
        <v>36</v>
      </c>
      <c r="K36" t="s">
        <v>108</v>
      </c>
      <c r="L36" t="s">
        <v>71</v>
      </c>
      <c r="M36" s="12"/>
      <c r="N36" s="4">
        <f>SQRT(A36*A36+B36*B36)</f>
        <v>43.266615305567875</v>
      </c>
      <c r="O36" s="4">
        <f>E36+F36/60</f>
        <v>62</v>
      </c>
      <c r="P36" s="5">
        <f t="shared" si="0"/>
        <v>0.16666666666666666</v>
      </c>
      <c r="Q36" s="4">
        <f>($N36/2)/TAN(($O36+$P36/2)/2*ATAN(1)/45)</f>
        <v>35.94463414042508</v>
      </c>
      <c r="R36" s="4">
        <f>($N36/2)/TAN(($O36-$P36/2)/2*ATAN(1)/45)</f>
        <v>36.063249543417676</v>
      </c>
    </row>
    <row r="37" spans="1:18" ht="12.75">
      <c r="A37" s="13">
        <v>36</v>
      </c>
      <c r="B37" s="13">
        <v>24</v>
      </c>
      <c r="C37" s="4">
        <f>ATAN((C$6/2)/$R37)*2*45/ATAN(1)</f>
        <v>35.949236011679005</v>
      </c>
      <c r="D37" s="4">
        <f>ATAN((D$6/2)/$R37)*2*45/ATAN(1)</f>
        <v>24.408649715667867</v>
      </c>
      <c r="E37" s="13">
        <v>62</v>
      </c>
      <c r="F37" s="13">
        <v>0</v>
      </c>
      <c r="G37" s="7">
        <v>35</v>
      </c>
      <c r="H37" s="4">
        <f>($N37/2)/TAN($O37/2*ATAN(1)/45)</f>
        <v>36.00387006190475</v>
      </c>
      <c r="I37" s="4">
        <f>MAX(H37-Q37,R37-H37)</f>
        <v>0.05937948151292716</v>
      </c>
      <c r="J37" s="8">
        <f>IF(AND(G37&gt;=ROUND(Q37,0),G37&lt;=ROUND(R37,0)),"",ROUND(H37,0))</f>
        <v>36</v>
      </c>
      <c r="K37" t="s">
        <v>108</v>
      </c>
      <c r="L37" t="s">
        <v>62</v>
      </c>
      <c r="M37" s="12"/>
      <c r="N37" s="4">
        <f>SQRT(A37*A37+B37*B37)</f>
        <v>43.266615305567875</v>
      </c>
      <c r="O37" s="4">
        <f>E37+F37/60</f>
        <v>62</v>
      </c>
      <c r="P37" s="5">
        <f t="shared" si="0"/>
        <v>0.16666666666666666</v>
      </c>
      <c r="Q37" s="4">
        <f>($N37/2)/TAN(($O37+$P37/2)/2*ATAN(1)/45)</f>
        <v>35.94463414042508</v>
      </c>
      <c r="R37" s="4">
        <f>($N37/2)/TAN(($O37-$P37/2)/2*ATAN(1)/45)</f>
        <v>36.063249543417676</v>
      </c>
    </row>
    <row r="38" spans="1:18" ht="12.75">
      <c r="A38" s="13">
        <v>36</v>
      </c>
      <c r="B38" s="13">
        <v>24</v>
      </c>
      <c r="C38" s="4">
        <f>ATAN((C$6/2)/$R38)*2*45/ATAN(1)</f>
        <v>35.949236011679005</v>
      </c>
      <c r="D38" s="4">
        <f>ATAN((D$6/2)/$R38)*2*45/ATAN(1)</f>
        <v>24.408649715667867</v>
      </c>
      <c r="E38" s="13">
        <v>62</v>
      </c>
      <c r="F38" s="13">
        <v>0</v>
      </c>
      <c r="G38" s="7">
        <v>35</v>
      </c>
      <c r="H38" s="4">
        <f>($N38/2)/TAN($O38/2*ATAN(1)/45)</f>
        <v>36.00387006190475</v>
      </c>
      <c r="I38" s="4">
        <f>MAX(H38-Q38,R38-H38)</f>
        <v>0.05937948151292716</v>
      </c>
      <c r="J38" s="8">
        <f>IF(AND(G38&gt;=ROUND(Q38,0),G38&lt;=ROUND(R38,0)),"",ROUND(H38,0))</f>
        <v>36</v>
      </c>
      <c r="K38" t="s">
        <v>108</v>
      </c>
      <c r="L38" s="2" t="s">
        <v>21</v>
      </c>
      <c r="M38" s="12"/>
      <c r="N38" s="4">
        <f>SQRT(A38*A38+B38*B38)</f>
        <v>43.266615305567875</v>
      </c>
      <c r="O38" s="4">
        <f>E38+F38/60</f>
        <v>62</v>
      </c>
      <c r="P38" s="5">
        <f t="shared" si="0"/>
        <v>0.16666666666666666</v>
      </c>
      <c r="Q38" s="4">
        <f>($N38/2)/TAN(($O38+$P38/2)/2*ATAN(1)/45)</f>
        <v>35.94463414042508</v>
      </c>
      <c r="R38" s="4">
        <f>($N38/2)/TAN(($O38-$P38/2)/2*ATAN(1)/45)</f>
        <v>36.063249543417676</v>
      </c>
    </row>
    <row r="39" spans="1:18" ht="12.75">
      <c r="A39" s="13">
        <v>36</v>
      </c>
      <c r="B39" s="13">
        <v>24</v>
      </c>
      <c r="C39" s="4">
        <f>ATAN((C$6/2)/$R39)*2*45/ATAN(1)</f>
        <v>28.257458548299486</v>
      </c>
      <c r="D39" s="4">
        <f>ATAN((D$6/2)/$R39)*2*45/ATAN(1)</f>
        <v>19.05215272351646</v>
      </c>
      <c r="E39" s="13">
        <v>50</v>
      </c>
      <c r="F39" s="13">
        <v>0</v>
      </c>
      <c r="G39" s="7">
        <v>45</v>
      </c>
      <c r="H39" s="4">
        <f>($N39/2)/TAN($O39/2*ATAN(1)/45)</f>
        <v>46.39277797490755</v>
      </c>
      <c r="I39" s="4">
        <f>MAX(H39-Q39,R39-H39)</f>
        <v>0.08822068670899341</v>
      </c>
      <c r="J39" s="8">
        <f>IF(AND(G39&gt;=ROUND(Q39,0),G39&lt;=ROUND(R39,0)),"",ROUND(H39,0))</f>
        <v>46</v>
      </c>
      <c r="K39" t="s">
        <v>108</v>
      </c>
      <c r="L39" t="s">
        <v>63</v>
      </c>
      <c r="M39" s="12"/>
      <c r="N39" s="4">
        <f>SQRT(A39*A39+B39*B39)</f>
        <v>43.266615305567875</v>
      </c>
      <c r="O39" s="4">
        <f>E39+F39/60</f>
        <v>50</v>
      </c>
      <c r="P39" s="5">
        <f t="shared" si="0"/>
        <v>0.16666666666666666</v>
      </c>
      <c r="Q39" s="4">
        <f>($N39/2)/TAN(($O39+$P39/2)/2*ATAN(1)/45)</f>
        <v>46.304832025302915</v>
      </c>
      <c r="R39" s="4">
        <f>($N39/2)/TAN(($O39-$P39/2)/2*ATAN(1)/45)</f>
        <v>46.480998661616546</v>
      </c>
    </row>
    <row r="40" spans="1:18" ht="12.75">
      <c r="A40" s="13">
        <v>36</v>
      </c>
      <c r="B40" s="13">
        <v>24</v>
      </c>
      <c r="C40" s="4">
        <f>ATAN((C$6/2)/$R40)*2*45/ATAN(1)</f>
        <v>25.808193800203092</v>
      </c>
      <c r="D40" s="4">
        <f>ATAN((D$6/2)/$R40)*2*45/ATAN(1)</f>
        <v>17.368167605078547</v>
      </c>
      <c r="E40" s="13">
        <v>46</v>
      </c>
      <c r="F40" s="13">
        <v>0</v>
      </c>
      <c r="G40" s="7">
        <v>50</v>
      </c>
      <c r="H40" s="4">
        <f>($N40/2)/TAN($O40/2*ATAN(1)/45)</f>
        <v>50.96487901440414</v>
      </c>
      <c r="I40" s="4">
        <f>MAX(H40-Q40,R40-H40)</f>
        <v>0.10322331153343356</v>
      </c>
      <c r="J40" s="8">
        <f>IF(AND(G40&gt;=ROUND(Q40,0),G40&lt;=ROUND(R40,0)),"",ROUND(H40,0))</f>
        <v>51</v>
      </c>
      <c r="K40" t="s">
        <v>108</v>
      </c>
      <c r="L40" t="s">
        <v>64</v>
      </c>
      <c r="M40" s="12"/>
      <c r="N40" s="4">
        <f>SQRT(A40*A40+B40*B40)</f>
        <v>43.266615305567875</v>
      </c>
      <c r="O40" s="4">
        <f>E40+F40/60</f>
        <v>46</v>
      </c>
      <c r="P40" s="5">
        <f aca="true" t="shared" si="1" ref="P40:P71">10/60</f>
        <v>0.16666666666666666</v>
      </c>
      <c r="Q40" s="4">
        <f>($N40/2)/TAN(($O40+$P40/2)/2*ATAN(1)/45)</f>
        <v>50.8620087873679</v>
      </c>
      <c r="R40" s="4">
        <f>($N40/2)/TAN(($O40-$P40/2)/2*ATAN(1)/45)</f>
        <v>51.06810232593757</v>
      </c>
    </row>
    <row r="41" spans="1:18" ht="12.75">
      <c r="A41" s="13">
        <v>36</v>
      </c>
      <c r="B41" s="13">
        <v>24</v>
      </c>
      <c r="C41" s="4">
        <f>ATAN((C$6/2)/$R41)*2*45/ATAN(1)</f>
        <v>25.808193800203092</v>
      </c>
      <c r="D41" s="4">
        <f>ATAN((D$6/2)/$R41)*2*45/ATAN(1)</f>
        <v>17.368167605078547</v>
      </c>
      <c r="E41" s="13">
        <v>46</v>
      </c>
      <c r="F41" s="13">
        <v>0</v>
      </c>
      <c r="G41" s="7">
        <v>50</v>
      </c>
      <c r="H41" s="4">
        <f>($N41/2)/TAN($O41/2*ATAN(1)/45)</f>
        <v>50.96487901440414</v>
      </c>
      <c r="I41" s="4">
        <f>MAX(H41-Q41,R41-H41)</f>
        <v>0.10322331153343356</v>
      </c>
      <c r="J41" s="8">
        <f>IF(AND(G41&gt;=ROUND(Q41,0),G41&lt;=ROUND(R41,0)),"",ROUND(H41,0))</f>
        <v>51</v>
      </c>
      <c r="K41" t="s">
        <v>108</v>
      </c>
      <c r="L41" s="2" t="s">
        <v>22</v>
      </c>
      <c r="M41" s="12"/>
      <c r="N41" s="4">
        <f>SQRT(A41*A41+B41*B41)</f>
        <v>43.266615305567875</v>
      </c>
      <c r="O41" s="4">
        <f>E41+F41/60</f>
        <v>46</v>
      </c>
      <c r="P41" s="5">
        <f t="shared" si="1"/>
        <v>0.16666666666666666</v>
      </c>
      <c r="Q41" s="4">
        <f>($N41/2)/TAN(($O41+$P41/2)/2*ATAN(1)/45)</f>
        <v>50.8620087873679</v>
      </c>
      <c r="R41" s="4">
        <f>($N41/2)/TAN(($O41-$P41/2)/2*ATAN(1)/45)</f>
        <v>51.06810232593757</v>
      </c>
    </row>
    <row r="42" spans="1:18" ht="12.75">
      <c r="A42" s="13">
        <v>36</v>
      </c>
      <c r="B42" s="13">
        <v>24</v>
      </c>
      <c r="C42" s="4">
        <f>ATAN((C$6/2)/$R42)*2*45/ATAN(1)</f>
        <v>25.808193800203092</v>
      </c>
      <c r="D42" s="4">
        <f>ATAN((D$6/2)/$R42)*2*45/ATAN(1)</f>
        <v>17.368167605078547</v>
      </c>
      <c r="E42" s="13">
        <v>46</v>
      </c>
      <c r="F42" s="13">
        <v>0</v>
      </c>
      <c r="G42" s="7">
        <v>50</v>
      </c>
      <c r="H42" s="4">
        <f>($N42/2)/TAN($O42/2*ATAN(1)/45)</f>
        <v>50.96487901440414</v>
      </c>
      <c r="I42" s="4">
        <f>MAX(H42-Q42,R42-H42)</f>
        <v>0.10322331153343356</v>
      </c>
      <c r="J42" s="8">
        <f>IF(AND(G42&gt;=ROUND(Q42,0),G42&lt;=ROUND(R42,0)),"",ROUND(H42,0))</f>
        <v>51</v>
      </c>
      <c r="K42" t="s">
        <v>108</v>
      </c>
      <c r="L42" s="2" t="s">
        <v>23</v>
      </c>
      <c r="M42" s="12"/>
      <c r="N42" s="4">
        <f>SQRT(A42*A42+B42*B42)</f>
        <v>43.266615305567875</v>
      </c>
      <c r="O42" s="4">
        <f>E42+F42/60</f>
        <v>46</v>
      </c>
      <c r="P42" s="5">
        <f t="shared" si="1"/>
        <v>0.16666666666666666</v>
      </c>
      <c r="Q42" s="4">
        <f>($N42/2)/TAN(($O42+$P42/2)/2*ATAN(1)/45)</f>
        <v>50.8620087873679</v>
      </c>
      <c r="R42" s="4">
        <f>($N42/2)/TAN(($O42-$P42/2)/2*ATAN(1)/45)</f>
        <v>51.06810232593757</v>
      </c>
    </row>
    <row r="43" spans="1:18" ht="12.75">
      <c r="A43" s="9">
        <v>23.4</v>
      </c>
      <c r="B43" s="9">
        <v>15.6</v>
      </c>
      <c r="C43" s="4">
        <f>ATAN((C$6/2)/$R43)*2*45/ATAN(1)</f>
        <v>24.0757166776852</v>
      </c>
      <c r="D43" s="4">
        <f>ATAN((D$6/2)/$R43)*2*45/ATAN(1)</f>
        <v>16.182452094132493</v>
      </c>
      <c r="E43" s="13">
        <v>28</v>
      </c>
      <c r="F43" s="13">
        <v>50</v>
      </c>
      <c r="G43" s="7">
        <v>55</v>
      </c>
      <c r="H43" s="4">
        <f>($N43/2)/TAN($O43/2*ATAN(1)/45)</f>
        <v>54.70044835592961</v>
      </c>
      <c r="I43" s="4">
        <f>MAX(H43-Q43,R43-H43)</f>
        <v>0.16543717289322757</v>
      </c>
      <c r="J43" s="8">
        <f>IF(AND(G43&gt;=ROUND(Q43,0),G43&lt;=ROUND(R43,0)),"",ROUND(H43,0))</f>
      </c>
      <c r="K43" t="s">
        <v>108</v>
      </c>
      <c r="L43" s="2" t="s">
        <v>12</v>
      </c>
      <c r="M43" s="12"/>
      <c r="N43" s="4">
        <f>SQRT(A43*A43+B43*B43)</f>
        <v>28.123299948619117</v>
      </c>
      <c r="O43" s="4">
        <f>E43+F43/60</f>
        <v>28.833333333333332</v>
      </c>
      <c r="P43" s="5">
        <f t="shared" si="1"/>
        <v>0.16666666666666666</v>
      </c>
      <c r="Q43" s="4">
        <f>($N43/2)/TAN(($O43+$P43/2)/2*ATAN(1)/45)</f>
        <v>54.53594455994137</v>
      </c>
      <c r="R43" s="4">
        <f>($N43/2)/TAN(($O43-$P43/2)/2*ATAN(1)/45)</f>
        <v>54.86588552882284</v>
      </c>
    </row>
    <row r="44" spans="1:18" ht="12.75">
      <c r="A44" s="9">
        <v>23.4</v>
      </c>
      <c r="B44" s="9">
        <v>15.6</v>
      </c>
      <c r="C44" s="4">
        <f>ATAN((C$6/2)/$R44)*2*45/ATAN(1)</f>
        <v>24.0757166776852</v>
      </c>
      <c r="D44" s="4">
        <f>ATAN((D$6/2)/$R44)*2*45/ATAN(1)</f>
        <v>16.182452094132493</v>
      </c>
      <c r="E44" s="13">
        <v>28</v>
      </c>
      <c r="F44" s="13">
        <v>50</v>
      </c>
      <c r="G44" s="7">
        <v>55</v>
      </c>
      <c r="H44" s="4">
        <f>($N44/2)/TAN($O44/2*ATAN(1)/45)</f>
        <v>54.70044835592961</v>
      </c>
      <c r="I44" s="4">
        <f>MAX(H44-Q44,R44-H44)</f>
        <v>0.16543717289322757</v>
      </c>
      <c r="J44" s="8">
        <f>IF(AND(G44&gt;=ROUND(Q44,0),G44&lt;=ROUND(R44,0)),"",ROUND(H44,0))</f>
      </c>
      <c r="K44" t="s">
        <v>108</v>
      </c>
      <c r="L44" s="2" t="s">
        <v>10</v>
      </c>
      <c r="M44" s="12"/>
      <c r="N44" s="4">
        <f>SQRT(A44*A44+B44*B44)</f>
        <v>28.123299948619117</v>
      </c>
      <c r="O44" s="4">
        <f>E44+F44/60</f>
        <v>28.833333333333332</v>
      </c>
      <c r="P44" s="5">
        <f t="shared" si="1"/>
        <v>0.16666666666666666</v>
      </c>
      <c r="Q44" s="4">
        <f>($N44/2)/TAN(($O44+$P44/2)/2*ATAN(1)/45)</f>
        <v>54.53594455994137</v>
      </c>
      <c r="R44" s="4">
        <f>($N44/2)/TAN(($O44-$P44/2)/2*ATAN(1)/45)</f>
        <v>54.86588552882284</v>
      </c>
    </row>
    <row r="45" spans="1:18" ht="12.75">
      <c r="A45" s="9">
        <v>23.4</v>
      </c>
      <c r="B45" s="9">
        <v>15.6</v>
      </c>
      <c r="C45" s="4">
        <f>ATAN((C$6/2)/$R45)*2*45/ATAN(1)</f>
        <v>24.0757166776852</v>
      </c>
      <c r="D45" s="4">
        <f>ATAN((D$6/2)/$R45)*2*45/ATAN(1)</f>
        <v>16.182452094132493</v>
      </c>
      <c r="E45" s="13">
        <v>28</v>
      </c>
      <c r="F45" s="13">
        <v>50</v>
      </c>
      <c r="G45" s="7">
        <v>55</v>
      </c>
      <c r="H45" s="4">
        <f>($N45/2)/TAN($O45/2*ATAN(1)/45)</f>
        <v>54.70044835592961</v>
      </c>
      <c r="I45" s="4">
        <f>MAX(H45-Q45,R45-H45)</f>
        <v>0.16543717289322757</v>
      </c>
      <c r="J45" s="8">
        <f>IF(AND(G45&gt;=ROUND(Q45,0),G45&lt;=ROUND(R45,0)),"",ROUND(H45,0))</f>
      </c>
      <c r="K45" t="s">
        <v>108</v>
      </c>
      <c r="L45" s="2" t="s">
        <v>13</v>
      </c>
      <c r="M45" s="12"/>
      <c r="N45" s="4">
        <f>SQRT(A45*A45+B45*B45)</f>
        <v>28.123299948619117</v>
      </c>
      <c r="O45" s="4">
        <f>E45+F45/60</f>
        <v>28.833333333333332</v>
      </c>
      <c r="P45" s="5">
        <f t="shared" si="1"/>
        <v>0.16666666666666666</v>
      </c>
      <c r="Q45" s="4">
        <f>($N45/2)/TAN(($O45+$P45/2)/2*ATAN(1)/45)</f>
        <v>54.53594455994137</v>
      </c>
      <c r="R45" s="4">
        <f>($N45/2)/TAN(($O45-$P45/2)/2*ATAN(1)/45)</f>
        <v>54.86588552882284</v>
      </c>
    </row>
    <row r="46" spans="1:18" ht="12.75">
      <c r="A46" s="13">
        <v>36</v>
      </c>
      <c r="B46" s="13">
        <v>24</v>
      </c>
      <c r="C46" s="4">
        <f>ATAN((C$6/2)/$R46)*2*45/ATAN(1)</f>
        <v>22.02678532453283</v>
      </c>
      <c r="D46" s="4">
        <f>ATAN((D$6/2)/$R46)*2*45/ATAN(1)</f>
        <v>14.785493648851677</v>
      </c>
      <c r="E46" s="13">
        <v>39</v>
      </c>
      <c r="F46" s="13">
        <v>40</v>
      </c>
      <c r="G46" s="7">
        <v>60</v>
      </c>
      <c r="H46" s="4">
        <f>($N46/2)/TAN($O46/2*ATAN(1)/45)</f>
        <v>59.97931450543976</v>
      </c>
      <c r="I46" s="4">
        <f>MAX(H46-Q46,R46-H46)</f>
        <v>0.13694169943841672</v>
      </c>
      <c r="J46" s="8">
        <f>IF(AND(G46&gt;=ROUND(Q46,0),G46&lt;=ROUND(R46,0)),"",ROUND(H46,0))</f>
      </c>
      <c r="K46" t="s">
        <v>108</v>
      </c>
      <c r="L46" s="2" t="s">
        <v>50</v>
      </c>
      <c r="M46" s="12"/>
      <c r="N46" s="4">
        <f>SQRT(A46*A46+B46*B46)</f>
        <v>43.266615305567875</v>
      </c>
      <c r="O46" s="4">
        <f>E46+F46/60</f>
        <v>39.666666666666664</v>
      </c>
      <c r="P46" s="5">
        <f t="shared" si="1"/>
        <v>0.16666666666666666</v>
      </c>
      <c r="Q46" s="4">
        <f>($N46/2)/TAN(($O46+$P46/2)/2*ATAN(1)/45)</f>
        <v>59.842923912734676</v>
      </c>
      <c r="R46" s="4">
        <f>($N46/2)/TAN(($O46-$P46/2)/2*ATAN(1)/45)</f>
        <v>60.11625620487818</v>
      </c>
    </row>
    <row r="47" spans="1:18" ht="12.75">
      <c r="A47" s="9">
        <v>23.4</v>
      </c>
      <c r="B47" s="9">
        <v>15.6</v>
      </c>
      <c r="C47" s="4">
        <f>ATAN((C$6/2)/$R47)*2*45/ATAN(1)</f>
        <v>19.00561599772287</v>
      </c>
      <c r="D47" s="4">
        <f>ATAN((D$6/2)/$R47)*2*45/ATAN(1)</f>
        <v>12.735190975290562</v>
      </c>
      <c r="E47" s="13">
        <v>22</v>
      </c>
      <c r="F47" s="13">
        <v>50</v>
      </c>
      <c r="G47" s="7">
        <v>70</v>
      </c>
      <c r="H47" s="4">
        <f>($N47/2)/TAN($O47/2*ATAN(1)/45)</f>
        <v>69.63346609458473</v>
      </c>
      <c r="I47" s="4">
        <f>MAX(H47-Q47,R47-H47)</f>
        <v>0.26193363626691735</v>
      </c>
      <c r="J47" s="8">
        <f>IF(AND(G47&gt;=ROUND(Q47,0),G47&lt;=ROUND(R47,0)),"",ROUND(H47,0))</f>
      </c>
      <c r="K47" t="s">
        <v>108</v>
      </c>
      <c r="L47" s="2" t="s">
        <v>11</v>
      </c>
      <c r="M47" s="12"/>
      <c r="N47" s="4">
        <f>SQRT(A47*A47+B47*B47)</f>
        <v>28.123299948619117</v>
      </c>
      <c r="O47" s="4">
        <f>E47+F47/60</f>
        <v>22.833333333333332</v>
      </c>
      <c r="P47" s="5">
        <f t="shared" si="1"/>
        <v>0.16666666666666666</v>
      </c>
      <c r="Q47" s="4">
        <f>($N47/2)/TAN(($O47+$P47/2)/2*ATAN(1)/45)</f>
        <v>69.3734122426515</v>
      </c>
      <c r="R47" s="4">
        <f>($N47/2)/TAN(($O47-$P47/2)/2*ATAN(1)/45)</f>
        <v>69.89539973085165</v>
      </c>
    </row>
    <row r="48" spans="1:18" ht="12.75">
      <c r="A48" s="13">
        <v>36</v>
      </c>
      <c r="B48" s="13">
        <v>24</v>
      </c>
      <c r="C48" s="4">
        <f>ATAN((C$6/2)/$R48)*2*45/ATAN(1)</f>
        <v>18.92169489666428</v>
      </c>
      <c r="D48" s="4">
        <f>ATAN((D$6/2)/$R48)*2*45/ATAN(1)</f>
        <v>12.678387175470847</v>
      </c>
      <c r="E48" s="13">
        <v>34</v>
      </c>
      <c r="F48" s="13">
        <v>20</v>
      </c>
      <c r="G48" s="7">
        <v>70</v>
      </c>
      <c r="H48" s="4">
        <f>($N48/2)/TAN($O48/2*ATAN(1)/45)</f>
        <v>70.03012682096659</v>
      </c>
      <c r="I48" s="4">
        <f>MAX(H48-Q48,R48-H48)</f>
        <v>0.18101749172053871</v>
      </c>
      <c r="J48" s="8">
        <f>IF(AND(G48&gt;=ROUND(Q48,0),G48&lt;=ROUND(R48,0)),"",ROUND(H48,0))</f>
      </c>
      <c r="K48" t="s">
        <v>108</v>
      </c>
      <c r="L48" s="2" t="s">
        <v>35</v>
      </c>
      <c r="M48" s="12"/>
      <c r="N48" s="4">
        <f>SQRT(A48*A48+B48*B48)</f>
        <v>43.266615305567875</v>
      </c>
      <c r="O48" s="4">
        <f>E48+F48/60</f>
        <v>34.333333333333336</v>
      </c>
      <c r="P48" s="5">
        <f t="shared" si="1"/>
        <v>0.16666666666666666</v>
      </c>
      <c r="Q48" s="4">
        <f>($N48/2)/TAN(($O48+$P48/2)/2*ATAN(1)/45)</f>
        <v>69.84995960060118</v>
      </c>
      <c r="R48" s="4">
        <f>($N48/2)/TAN(($O48-$P48/2)/2*ATAN(1)/45)</f>
        <v>70.21114431268713</v>
      </c>
    </row>
    <row r="49" spans="1:18" ht="12.75">
      <c r="A49" s="13">
        <v>36</v>
      </c>
      <c r="B49" s="13">
        <v>24</v>
      </c>
      <c r="C49" s="4">
        <f>ATAN((C$6/2)/$R49)*2*45/ATAN(1)</f>
        <v>18.92169489666428</v>
      </c>
      <c r="D49" s="4">
        <f>ATAN((D$6/2)/$R49)*2*45/ATAN(1)</f>
        <v>12.678387175470847</v>
      </c>
      <c r="E49" s="13">
        <v>34</v>
      </c>
      <c r="F49" s="13">
        <v>20</v>
      </c>
      <c r="G49" s="7">
        <v>70</v>
      </c>
      <c r="H49" s="4">
        <f>($N49/2)/TAN($O49/2*ATAN(1)/45)</f>
        <v>70.03012682096659</v>
      </c>
      <c r="I49" s="4">
        <f>MAX(H49-Q49,R49-H49)</f>
        <v>0.18101749172053871</v>
      </c>
      <c r="J49" s="8">
        <f>IF(AND(G49&gt;=ROUND(Q49,0),G49&lt;=ROUND(R49,0)),"",ROUND(H49,0))</f>
      </c>
      <c r="K49" t="s">
        <v>108</v>
      </c>
      <c r="L49" s="2" t="s">
        <v>40</v>
      </c>
      <c r="M49" s="12"/>
      <c r="N49" s="4">
        <f>SQRT(A49*A49+B49*B49)</f>
        <v>43.266615305567875</v>
      </c>
      <c r="O49" s="4">
        <f>E49+F49/60</f>
        <v>34.333333333333336</v>
      </c>
      <c r="P49" s="5">
        <f t="shared" si="1"/>
        <v>0.16666666666666666</v>
      </c>
      <c r="Q49" s="4">
        <f>($N49/2)/TAN(($O49+$P49/2)/2*ATAN(1)/45)</f>
        <v>69.84995960060118</v>
      </c>
      <c r="R49" s="4">
        <f>($N49/2)/TAN(($O49-$P49/2)/2*ATAN(1)/45)</f>
        <v>70.21114431268713</v>
      </c>
    </row>
    <row r="50" spans="1:18" ht="12.75">
      <c r="A50" s="13">
        <v>36</v>
      </c>
      <c r="B50" s="13">
        <v>24</v>
      </c>
      <c r="C50" s="4">
        <f>ATAN((C$6/2)/$R50)*2*45/ATAN(1)</f>
        <v>18.92169489666428</v>
      </c>
      <c r="D50" s="4">
        <f>ATAN((D$6/2)/$R50)*2*45/ATAN(1)</f>
        <v>12.678387175470847</v>
      </c>
      <c r="E50" s="13">
        <v>34</v>
      </c>
      <c r="F50" s="13">
        <v>20</v>
      </c>
      <c r="G50" s="7">
        <v>70</v>
      </c>
      <c r="H50" s="4">
        <f>($N50/2)/TAN($O50/2*ATAN(1)/45)</f>
        <v>70.03012682096659</v>
      </c>
      <c r="I50" s="4">
        <f>MAX(H50-Q50,R50-H50)</f>
        <v>0.18101749172053871</v>
      </c>
      <c r="J50" s="8">
        <f>IF(AND(G50&gt;=ROUND(Q50,0),G50&lt;=ROUND(R50,0)),"",ROUND(H50,0))</f>
      </c>
      <c r="K50" t="s">
        <v>108</v>
      </c>
      <c r="L50" s="2" t="s">
        <v>47</v>
      </c>
      <c r="M50" s="12"/>
      <c r="N50" s="4">
        <f>SQRT(A50*A50+B50*B50)</f>
        <v>43.266615305567875</v>
      </c>
      <c r="O50" s="4">
        <f>E50+F50/60</f>
        <v>34.333333333333336</v>
      </c>
      <c r="P50" s="5">
        <f t="shared" si="1"/>
        <v>0.16666666666666666</v>
      </c>
      <c r="Q50" s="4">
        <f>($N50/2)/TAN(($O50+$P50/2)/2*ATAN(1)/45)</f>
        <v>69.84995960060118</v>
      </c>
      <c r="R50" s="4">
        <f>($N50/2)/TAN(($O50-$P50/2)/2*ATAN(1)/45)</f>
        <v>70.21114431268713</v>
      </c>
    </row>
    <row r="51" spans="1:18" ht="12.75">
      <c r="A51" s="13">
        <v>36</v>
      </c>
      <c r="B51" s="13">
        <v>24</v>
      </c>
      <c r="C51" s="4">
        <f>ATAN((C$6/2)/$R51)*2*45/ATAN(1)</f>
        <v>18.92169489666428</v>
      </c>
      <c r="D51" s="4">
        <f>ATAN((D$6/2)/$R51)*2*45/ATAN(1)</f>
        <v>12.678387175470847</v>
      </c>
      <c r="E51" s="13">
        <v>34</v>
      </c>
      <c r="F51" s="13">
        <v>20</v>
      </c>
      <c r="G51" s="7">
        <v>70</v>
      </c>
      <c r="H51" s="4">
        <f>($N51/2)/TAN($O51/2*ATAN(1)/45)</f>
        <v>70.03012682096659</v>
      </c>
      <c r="I51" s="4">
        <f>MAX(H51-Q51,R51-H51)</f>
        <v>0.18101749172053871</v>
      </c>
      <c r="J51" s="8">
        <f>IF(AND(G51&gt;=ROUND(Q51,0),G51&lt;=ROUND(R51,0)),"",ROUND(H51,0))</f>
      </c>
      <c r="K51" t="s">
        <v>108</v>
      </c>
      <c r="L51" s="2" t="s">
        <v>41</v>
      </c>
      <c r="M51" s="12"/>
      <c r="N51" s="4">
        <f>SQRT(A51*A51+B51*B51)</f>
        <v>43.266615305567875</v>
      </c>
      <c r="O51" s="4">
        <f>E51+F51/60</f>
        <v>34.333333333333336</v>
      </c>
      <c r="P51" s="5">
        <f t="shared" si="1"/>
        <v>0.16666666666666666</v>
      </c>
      <c r="Q51" s="4">
        <f>($N51/2)/TAN(($O51+$P51/2)/2*ATAN(1)/45)</f>
        <v>69.84995960060118</v>
      </c>
      <c r="R51" s="4">
        <f>($N51/2)/TAN(($O51-$P51/2)/2*ATAN(1)/45)</f>
        <v>70.21114431268713</v>
      </c>
    </row>
    <row r="52" spans="1:18" ht="12.75">
      <c r="A52" s="13">
        <v>36</v>
      </c>
      <c r="B52" s="13">
        <v>24</v>
      </c>
      <c r="C52" s="4">
        <f>ATAN((C$6/2)/$R52)*2*45/ATAN(1)</f>
        <v>18.92169489666428</v>
      </c>
      <c r="D52" s="4">
        <f>ATAN((D$6/2)/$R52)*2*45/ATAN(1)</f>
        <v>12.678387175470847</v>
      </c>
      <c r="E52" s="13">
        <v>34</v>
      </c>
      <c r="F52" s="13">
        <v>20</v>
      </c>
      <c r="G52" s="7">
        <v>70</v>
      </c>
      <c r="H52" s="4">
        <f>($N52/2)/TAN($O52/2*ATAN(1)/45)</f>
        <v>70.03012682096659</v>
      </c>
      <c r="I52" s="4">
        <f>MAX(H52-Q52,R52-H52)</f>
        <v>0.18101749172053871</v>
      </c>
      <c r="J52" s="8">
        <f>IF(AND(G52&gt;=ROUND(Q52,0),G52&lt;=ROUND(R52,0)),"",ROUND(H52,0))</f>
      </c>
      <c r="K52" t="s">
        <v>108</v>
      </c>
      <c r="L52" s="2" t="s">
        <v>42</v>
      </c>
      <c r="M52" s="12"/>
      <c r="N52" s="4">
        <f>SQRT(A52*A52+B52*B52)</f>
        <v>43.266615305567875</v>
      </c>
      <c r="O52" s="4">
        <f>E52+F52/60</f>
        <v>34.333333333333336</v>
      </c>
      <c r="P52" s="5">
        <f t="shared" si="1"/>
        <v>0.16666666666666666</v>
      </c>
      <c r="Q52" s="4">
        <f>($N52/2)/TAN(($O52+$P52/2)/2*ATAN(1)/45)</f>
        <v>69.84995960060118</v>
      </c>
      <c r="R52" s="4">
        <f>($N52/2)/TAN(($O52-$P52/2)/2*ATAN(1)/45)</f>
        <v>70.21114431268713</v>
      </c>
    </row>
    <row r="53" spans="1:18" ht="12.75">
      <c r="A53" s="13">
        <v>36</v>
      </c>
      <c r="B53" s="13">
        <v>24</v>
      </c>
      <c r="C53" s="4">
        <f>ATAN((C$6/2)/$R53)*2*45/ATAN(1)</f>
        <v>16.538629326669007</v>
      </c>
      <c r="D53" s="4">
        <f>ATAN((D$6/2)/$R53)*2*45/ATAN(1)</f>
        <v>11.068402130354205</v>
      </c>
      <c r="E53" s="13">
        <v>30</v>
      </c>
      <c r="F53" s="13">
        <v>10</v>
      </c>
      <c r="G53" s="7">
        <v>80</v>
      </c>
      <c r="H53" s="4">
        <f>($N53/2)/TAN($O53/2*ATAN(1)/45)</f>
        <v>80.2694322750752</v>
      </c>
      <c r="I53" s="4">
        <f>MAX(H53-Q53,R53-H53)</f>
        <v>0.2329533927779721</v>
      </c>
      <c r="J53" s="8">
        <f>IF(AND(G53&gt;=ROUND(Q53,0),G53&lt;=ROUND(R53,0)),"",ROUND(H53,0))</f>
      </c>
      <c r="K53" t="s">
        <v>108</v>
      </c>
      <c r="L53" s="2" t="s">
        <v>36</v>
      </c>
      <c r="M53" s="12"/>
      <c r="N53" s="4">
        <f>SQRT(A53*A53+B53*B53)</f>
        <v>43.266615305567875</v>
      </c>
      <c r="O53" s="4">
        <f>E53+F53/60</f>
        <v>30.166666666666668</v>
      </c>
      <c r="P53" s="5">
        <f t="shared" si="1"/>
        <v>0.16666666666666666</v>
      </c>
      <c r="Q53" s="4">
        <f>($N53/2)/TAN(($O53+$P53/2)/2*ATAN(1)/45)</f>
        <v>80.03773266483125</v>
      </c>
      <c r="R53" s="4">
        <f>($N53/2)/TAN(($O53-$P53/2)/2*ATAN(1)/45)</f>
        <v>80.50238566785318</v>
      </c>
    </row>
    <row r="54" spans="1:18" ht="12.75">
      <c r="A54" s="13">
        <v>36</v>
      </c>
      <c r="B54" s="13">
        <v>24</v>
      </c>
      <c r="C54" s="4">
        <f>ATAN((C$6/2)/$R54)*2*45/ATAN(1)</f>
        <v>16.538629326669007</v>
      </c>
      <c r="D54" s="4">
        <f>ATAN((D$6/2)/$R54)*2*45/ATAN(1)</f>
        <v>11.068402130354205</v>
      </c>
      <c r="E54" s="13">
        <v>30</v>
      </c>
      <c r="F54" s="13">
        <v>10</v>
      </c>
      <c r="G54" s="7">
        <v>80</v>
      </c>
      <c r="H54" s="4">
        <f>($N54/2)/TAN($O54/2*ATAN(1)/45)</f>
        <v>80.2694322750752</v>
      </c>
      <c r="I54" s="4">
        <f>MAX(H54-Q54,R54-H54)</f>
        <v>0.2329533927779721</v>
      </c>
      <c r="J54" s="8">
        <f>IF(AND(G54&gt;=ROUND(Q54,0),G54&lt;=ROUND(R54,0)),"",ROUND(H54,0))</f>
      </c>
      <c r="K54" t="s">
        <v>108</v>
      </c>
      <c r="L54" s="2" t="s">
        <v>43</v>
      </c>
      <c r="M54" s="12"/>
      <c r="N54" s="4">
        <f>SQRT(A54*A54+B54*B54)</f>
        <v>43.266615305567875</v>
      </c>
      <c r="O54" s="4">
        <f>E54+F54/60</f>
        <v>30.166666666666668</v>
      </c>
      <c r="P54" s="5">
        <f t="shared" si="1"/>
        <v>0.16666666666666666</v>
      </c>
      <c r="Q54" s="4">
        <f>($N54/2)/TAN(($O54+$P54/2)/2*ATAN(1)/45)</f>
        <v>80.03773266483125</v>
      </c>
      <c r="R54" s="4">
        <f>($N54/2)/TAN(($O54-$P54/2)/2*ATAN(1)/45)</f>
        <v>80.50238566785318</v>
      </c>
    </row>
    <row r="55" spans="1:18" ht="12.75">
      <c r="A55" s="13">
        <v>36</v>
      </c>
      <c r="B55" s="13">
        <v>24</v>
      </c>
      <c r="C55" s="4">
        <f>ATAN((C$6/2)/$R55)*2*45/ATAN(1)</f>
        <v>16.538629326669007</v>
      </c>
      <c r="D55" s="4">
        <f>ATAN((D$6/2)/$R55)*2*45/ATAN(1)</f>
        <v>11.068402130354205</v>
      </c>
      <c r="E55" s="13">
        <v>30</v>
      </c>
      <c r="F55" s="13">
        <v>10</v>
      </c>
      <c r="G55" s="7">
        <v>80</v>
      </c>
      <c r="H55" s="4">
        <f>($N55/2)/TAN($O55/2*ATAN(1)/45)</f>
        <v>80.2694322750752</v>
      </c>
      <c r="I55" s="4">
        <f>MAX(H55-Q55,R55-H55)</f>
        <v>0.2329533927779721</v>
      </c>
      <c r="J55" s="8">
        <f>IF(AND(G55&gt;=ROUND(Q55,0),G55&lt;=ROUND(R55,0)),"",ROUND(H55,0))</f>
      </c>
      <c r="K55" t="s">
        <v>108</v>
      </c>
      <c r="L55" s="2" t="s">
        <v>48</v>
      </c>
      <c r="M55" s="12"/>
      <c r="N55" s="4">
        <f>SQRT(A55*A55+B55*B55)</f>
        <v>43.266615305567875</v>
      </c>
      <c r="O55" s="4">
        <f>E55+F55/60</f>
        <v>30.166666666666668</v>
      </c>
      <c r="P55" s="5">
        <f t="shared" si="1"/>
        <v>0.16666666666666666</v>
      </c>
      <c r="Q55" s="4">
        <f>($N55/2)/TAN(($O55+$P55/2)/2*ATAN(1)/45)</f>
        <v>80.03773266483125</v>
      </c>
      <c r="R55" s="4">
        <f>($N55/2)/TAN(($O55-$P55/2)/2*ATAN(1)/45)</f>
        <v>80.50238566785318</v>
      </c>
    </row>
    <row r="56" spans="1:18" ht="12.75">
      <c r="A56" s="13">
        <v>36</v>
      </c>
      <c r="B56" s="13">
        <v>24</v>
      </c>
      <c r="C56" s="4">
        <f>ATAN((C$6/2)/$R56)*2*45/ATAN(1)</f>
        <v>15.594651468287482</v>
      </c>
      <c r="D56" s="4">
        <f>ATAN((D$6/2)/$R56)*2*45/ATAN(1)</f>
        <v>10.432178606287687</v>
      </c>
      <c r="E56" s="13">
        <v>28</v>
      </c>
      <c r="F56" s="13">
        <v>30</v>
      </c>
      <c r="G56" s="7">
        <v>85</v>
      </c>
      <c r="H56" s="4">
        <f>($N56/2)/TAN($O56/2*ATAN(1)/45)</f>
        <v>85.18135263705045</v>
      </c>
      <c r="I56" s="4">
        <f>MAX(H56-Q56,R56-H56)</f>
        <v>0.2603893323068718</v>
      </c>
      <c r="J56" s="8">
        <f>IF(AND(G56&gt;=ROUND(Q56,0),G56&lt;=ROUND(R56,0)),"",ROUND(H56,0))</f>
      </c>
      <c r="K56" t="s">
        <v>108</v>
      </c>
      <c r="L56" s="2" t="s">
        <v>33</v>
      </c>
      <c r="M56" s="12"/>
      <c r="N56" s="4">
        <f>SQRT(A56*A56+B56*B56)</f>
        <v>43.266615305567875</v>
      </c>
      <c r="O56" s="4">
        <f>E56+F56/60</f>
        <v>28.5</v>
      </c>
      <c r="P56" s="5">
        <f t="shared" si="1"/>
        <v>0.16666666666666666</v>
      </c>
      <c r="Q56" s="4">
        <f>($N56/2)/TAN(($O56+$P56/2)/2*ATAN(1)/45)</f>
        <v>84.92245026442671</v>
      </c>
      <c r="R56" s="4">
        <f>($N56/2)/TAN(($O56-$P56/2)/2*ATAN(1)/45)</f>
        <v>85.44174196935732</v>
      </c>
    </row>
    <row r="57" spans="1:18" ht="12.75">
      <c r="A57" s="13">
        <v>36</v>
      </c>
      <c r="B57" s="13">
        <v>24</v>
      </c>
      <c r="C57" s="4">
        <f>ATAN((C$6/2)/$R57)*2*45/ATAN(1)</f>
        <v>15.594651468287482</v>
      </c>
      <c r="D57" s="4">
        <f>ATAN((D$6/2)/$R57)*2*45/ATAN(1)</f>
        <v>10.432178606287687</v>
      </c>
      <c r="E57" s="13">
        <v>28</v>
      </c>
      <c r="F57" s="13">
        <v>30</v>
      </c>
      <c r="G57" s="7">
        <v>85</v>
      </c>
      <c r="H57" s="4">
        <f>($N57/2)/TAN($O57/2*ATAN(1)/45)</f>
        <v>85.18135263705045</v>
      </c>
      <c r="I57" s="4">
        <f>MAX(H57-Q57,R57-H57)</f>
        <v>0.2603893323068718</v>
      </c>
      <c r="J57" s="8">
        <f>IF(AND(G57&gt;=ROUND(Q57,0),G57&lt;=ROUND(R57,0)),"",ROUND(H57,0))</f>
      </c>
      <c r="K57" t="s">
        <v>108</v>
      </c>
      <c r="L57" s="2" t="s">
        <v>34</v>
      </c>
      <c r="M57" s="12"/>
      <c r="N57" s="4">
        <f>SQRT(A57*A57+B57*B57)</f>
        <v>43.266615305567875</v>
      </c>
      <c r="O57" s="4">
        <f>E57+F57/60</f>
        <v>28.5</v>
      </c>
      <c r="P57" s="5">
        <f t="shared" si="1"/>
        <v>0.16666666666666666</v>
      </c>
      <c r="Q57" s="4">
        <f>($N57/2)/TAN(($O57+$P57/2)/2*ATAN(1)/45)</f>
        <v>84.92245026442671</v>
      </c>
      <c r="R57" s="4">
        <f>($N57/2)/TAN(($O57-$P57/2)/2*ATAN(1)/45)</f>
        <v>85.44174196935732</v>
      </c>
    </row>
    <row r="58" spans="1:18" ht="12.75">
      <c r="A58" s="13">
        <v>36</v>
      </c>
      <c r="B58" s="13">
        <v>24</v>
      </c>
      <c r="C58" s="4">
        <f>ATAN((C$6/2)/$R58)*2*45/ATAN(1)</f>
        <v>15.594651468287482</v>
      </c>
      <c r="D58" s="4">
        <f>ATAN((D$6/2)/$R58)*2*45/ATAN(1)</f>
        <v>10.432178606287687</v>
      </c>
      <c r="E58" s="13">
        <v>28</v>
      </c>
      <c r="F58" s="13">
        <v>30</v>
      </c>
      <c r="G58" s="7">
        <v>85</v>
      </c>
      <c r="H58" s="4">
        <f>($N58/2)/TAN($O58/2*ATAN(1)/45)</f>
        <v>85.18135263705045</v>
      </c>
      <c r="I58" s="4">
        <f>MAX(H58-Q58,R58-H58)</f>
        <v>0.2603893323068718</v>
      </c>
      <c r="J58" s="8">
        <f>IF(AND(G58&gt;=ROUND(Q58,0),G58&lt;=ROUND(R58,0)),"",ROUND(H58,0))</f>
      </c>
      <c r="K58" t="s">
        <v>108</v>
      </c>
      <c r="L58" t="s">
        <v>65</v>
      </c>
      <c r="M58" s="12"/>
      <c r="N58" s="4">
        <f>SQRT(A58*A58+B58*B58)</f>
        <v>43.266615305567875</v>
      </c>
      <c r="O58" s="4">
        <f>E58+F58/60</f>
        <v>28.5</v>
      </c>
      <c r="P58" s="5">
        <f t="shared" si="1"/>
        <v>0.16666666666666666</v>
      </c>
      <c r="Q58" s="4">
        <f>($N58/2)/TAN(($O58+$P58/2)/2*ATAN(1)/45)</f>
        <v>84.92245026442671</v>
      </c>
      <c r="R58" s="4">
        <f>($N58/2)/TAN(($O58-$P58/2)/2*ATAN(1)/45)</f>
        <v>85.44174196935732</v>
      </c>
    </row>
    <row r="59" spans="1:18" ht="12.75">
      <c r="A59" s="13">
        <v>36</v>
      </c>
      <c r="B59" s="13">
        <v>24</v>
      </c>
      <c r="C59" s="4">
        <f>ATAN((C$6/2)/$R59)*2*45/ATAN(1)</f>
        <v>15.594651468287482</v>
      </c>
      <c r="D59" s="4">
        <f>ATAN((D$6/2)/$R59)*2*45/ATAN(1)</f>
        <v>10.432178606287687</v>
      </c>
      <c r="E59" s="13">
        <v>28</v>
      </c>
      <c r="F59" s="13">
        <v>30</v>
      </c>
      <c r="G59" s="7">
        <v>85</v>
      </c>
      <c r="H59" s="4">
        <f>($N59/2)/TAN($O59/2*ATAN(1)/45)</f>
        <v>85.18135263705045</v>
      </c>
      <c r="I59" s="4">
        <f>MAX(H59-Q59,R59-H59)</f>
        <v>0.2603893323068718</v>
      </c>
      <c r="J59" s="8">
        <f>IF(AND(G59&gt;=ROUND(Q59,0),G59&lt;=ROUND(R59,0)),"",ROUND(H59,0))</f>
      </c>
      <c r="K59" t="s">
        <v>108</v>
      </c>
      <c r="L59" s="2" t="s">
        <v>24</v>
      </c>
      <c r="M59" s="12"/>
      <c r="N59" s="4">
        <f>SQRT(A59*A59+B59*B59)</f>
        <v>43.266615305567875</v>
      </c>
      <c r="O59" s="4">
        <f>E59+F59/60</f>
        <v>28.5</v>
      </c>
      <c r="P59" s="5">
        <f t="shared" si="1"/>
        <v>0.16666666666666666</v>
      </c>
      <c r="Q59" s="4">
        <f>($N59/2)/TAN(($O59+$P59/2)/2*ATAN(1)/45)</f>
        <v>84.92245026442671</v>
      </c>
      <c r="R59" s="4">
        <f>($N59/2)/TAN(($O59-$P59/2)/2*ATAN(1)/45)</f>
        <v>85.44174196935732</v>
      </c>
    </row>
    <row r="60" spans="1:18" ht="12.75">
      <c r="A60" s="13">
        <v>36</v>
      </c>
      <c r="B60" s="13">
        <v>24</v>
      </c>
      <c r="C60" s="4">
        <f>ATAN((C$6/2)/$R60)*2*45/ATAN(1)</f>
        <v>15.594651468287482</v>
      </c>
      <c r="D60" s="4">
        <f>ATAN((D$6/2)/$R60)*2*45/ATAN(1)</f>
        <v>10.432178606287687</v>
      </c>
      <c r="E60" s="13">
        <v>28</v>
      </c>
      <c r="F60" s="13">
        <v>30</v>
      </c>
      <c r="G60" s="7">
        <v>85</v>
      </c>
      <c r="H60" s="4">
        <f>($N60/2)/TAN($O60/2*ATAN(1)/45)</f>
        <v>85.18135263705045</v>
      </c>
      <c r="I60" s="4">
        <f>MAX(H60-Q60,R60-H60)</f>
        <v>0.2603893323068718</v>
      </c>
      <c r="J60" s="8">
        <f>IF(AND(G60&gt;=ROUND(Q60,0),G60&lt;=ROUND(R60,0)),"",ROUND(H60,0))</f>
      </c>
      <c r="K60" t="s">
        <v>108</v>
      </c>
      <c r="L60" t="s">
        <v>66</v>
      </c>
      <c r="M60" s="12"/>
      <c r="N60" s="4">
        <f>SQRT(A60*A60+B60*B60)</f>
        <v>43.266615305567875</v>
      </c>
      <c r="O60" s="4">
        <f>E60+F60/60</f>
        <v>28.5</v>
      </c>
      <c r="P60" s="5">
        <f t="shared" si="1"/>
        <v>0.16666666666666666</v>
      </c>
      <c r="Q60" s="4">
        <f>($N60/2)/TAN(($O60+$P60/2)/2*ATAN(1)/45)</f>
        <v>84.92245026442671</v>
      </c>
      <c r="R60" s="4">
        <f>($N60/2)/TAN(($O60-$P60/2)/2*ATAN(1)/45)</f>
        <v>85.44174196935732</v>
      </c>
    </row>
    <row r="61" spans="1:18" ht="12.75">
      <c r="A61" s="13">
        <v>36</v>
      </c>
      <c r="B61" s="13">
        <v>24</v>
      </c>
      <c r="C61" s="4">
        <f>ATAN((C$6/2)/$R61)*2*45/ATAN(1)</f>
        <v>13.255109491781727</v>
      </c>
      <c r="D61" s="4">
        <f>ATAN((D$6/2)/$R61)*2*45/ATAN(1)</f>
        <v>8.858674436944225</v>
      </c>
      <c r="E61" s="13">
        <v>24</v>
      </c>
      <c r="F61" s="13">
        <v>20</v>
      </c>
      <c r="G61" s="7">
        <v>100</v>
      </c>
      <c r="H61" s="4">
        <f>($N61/2)/TAN($O61/2*ATAN(1)/45)</f>
        <v>100.34059521570028</v>
      </c>
      <c r="I61" s="4">
        <f>MAX(H61-Q61,R61-H61)</f>
        <v>0.3553825424460655</v>
      </c>
      <c r="J61" s="8">
        <f>IF(AND(G61&gt;=ROUND(Q61,0),G61&lt;=ROUND(R61,0)),"",ROUND(H61,0))</f>
      </c>
      <c r="K61" t="s">
        <v>108</v>
      </c>
      <c r="L61" s="2" t="s">
        <v>37</v>
      </c>
      <c r="M61" s="12"/>
      <c r="N61" s="4">
        <f>SQRT(A61*A61+B61*B61)</f>
        <v>43.266615305567875</v>
      </c>
      <c r="O61" s="4">
        <f>E61+F61/60</f>
        <v>24.333333333333332</v>
      </c>
      <c r="P61" s="5">
        <f t="shared" si="1"/>
        <v>0.16666666666666666</v>
      </c>
      <c r="Q61" s="4">
        <f>($N61/2)/TAN(($O61+$P61/2)/2*ATAN(1)/45)</f>
        <v>99.98760204438484</v>
      </c>
      <c r="R61" s="4">
        <f>($N61/2)/TAN(($O61-$P61/2)/2*ATAN(1)/45)</f>
        <v>100.69597775814634</v>
      </c>
    </row>
    <row r="62" spans="1:18" ht="12.75">
      <c r="A62" s="13">
        <v>36</v>
      </c>
      <c r="B62" s="13">
        <v>24</v>
      </c>
      <c r="C62" s="4">
        <f>ATAN((C$6/2)/$R62)*2*45/ATAN(1)</f>
        <v>12.790395463681515</v>
      </c>
      <c r="D62" s="4">
        <f>ATAN((D$6/2)/$R62)*2*45/ATAN(1)</f>
        <v>8.546635559313795</v>
      </c>
      <c r="E62" s="13">
        <v>23</v>
      </c>
      <c r="F62" s="13">
        <v>30</v>
      </c>
      <c r="G62" s="7">
        <v>105</v>
      </c>
      <c r="H62" s="4">
        <f>($N62/2)/TAN($O62/2*ATAN(1)/45)</f>
        <v>104.00613721763223</v>
      </c>
      <c r="I62" s="4">
        <f>MAX(H62-Q62,R62-H62)</f>
        <v>0.3806944495413518</v>
      </c>
      <c r="J62" s="8">
        <f>IF(AND(G62&gt;=ROUND(Q62,0),G62&lt;=ROUND(R62,0)),"",ROUND(H62,0))</f>
        <v>104</v>
      </c>
      <c r="K62" t="s">
        <v>108</v>
      </c>
      <c r="L62" s="2" t="s">
        <v>25</v>
      </c>
      <c r="M62" s="12"/>
      <c r="N62" s="4">
        <f>SQRT(A62*A62+B62*B62)</f>
        <v>43.266615305567875</v>
      </c>
      <c r="O62" s="4">
        <f>E62+F62/60</f>
        <v>23.5</v>
      </c>
      <c r="P62" s="5">
        <f t="shared" si="1"/>
        <v>0.16666666666666666</v>
      </c>
      <c r="Q62" s="4">
        <f>($N62/2)/TAN(($O62+$P62/2)/2*ATAN(1)/45)</f>
        <v>103.62809549797801</v>
      </c>
      <c r="R62" s="4">
        <f>($N62/2)/TAN(($O62-$P62/2)/2*ATAN(1)/45)</f>
        <v>104.38683166717358</v>
      </c>
    </row>
    <row r="63" spans="1:18" ht="12.75">
      <c r="A63" s="13">
        <v>36</v>
      </c>
      <c r="B63" s="13">
        <v>24</v>
      </c>
      <c r="C63" s="4">
        <f>ATAN((C$6/2)/$R63)*2*45/ATAN(1)</f>
        <v>12.697571165217951</v>
      </c>
      <c r="D63" s="4">
        <f>ATAN((D$6/2)/$R63)*2*45/ATAN(1)</f>
        <v>8.484326314645317</v>
      </c>
      <c r="E63" s="13">
        <v>23</v>
      </c>
      <c r="F63" s="13">
        <v>20</v>
      </c>
      <c r="G63" s="7">
        <v>105</v>
      </c>
      <c r="H63" s="4">
        <f>($N63/2)/TAN($O63/2*ATAN(1)/45)</f>
        <v>104.77020727325913</v>
      </c>
      <c r="I63" s="4">
        <f>MAX(H63-Q63,R63-H63)</f>
        <v>0.38608559682064936</v>
      </c>
      <c r="J63" s="8">
        <f>IF(AND(G63&gt;=ROUND(Q63,0),G63&lt;=ROUND(R63,0)),"",ROUND(H63,0))</f>
      </c>
      <c r="K63" t="s">
        <v>108</v>
      </c>
      <c r="L63" t="s">
        <v>67</v>
      </c>
      <c r="M63" s="12"/>
      <c r="N63" s="4">
        <f>SQRT(A63*A63+B63*B63)</f>
        <v>43.266615305567875</v>
      </c>
      <c r="O63" s="4">
        <f>E63+F63/60</f>
        <v>23.333333333333332</v>
      </c>
      <c r="P63" s="5">
        <f t="shared" si="1"/>
        <v>0.16666666666666666</v>
      </c>
      <c r="Q63" s="4">
        <f>($N63/2)/TAN(($O63+$P63/2)/2*ATAN(1)/45)</f>
        <v>104.38683166717358</v>
      </c>
      <c r="R63" s="4">
        <f>($N63/2)/TAN(($O63-$P63/2)/2*ATAN(1)/45)</f>
        <v>105.15629287007978</v>
      </c>
    </row>
    <row r="64" spans="1:18" ht="12.75">
      <c r="A64" s="13">
        <v>36</v>
      </c>
      <c r="B64" s="13">
        <v>24</v>
      </c>
      <c r="C64" s="4">
        <f>ATAN((C$6/2)/$R64)*2*45/ATAN(1)</f>
        <v>12.697571165217951</v>
      </c>
      <c r="D64" s="4">
        <f>ATAN((D$6/2)/$R64)*2*45/ATAN(1)</f>
        <v>8.484326314645317</v>
      </c>
      <c r="E64" s="13">
        <v>23</v>
      </c>
      <c r="F64" s="13">
        <v>20</v>
      </c>
      <c r="G64" s="7">
        <v>105</v>
      </c>
      <c r="H64" s="4">
        <f>($N64/2)/TAN($O64/2*ATAN(1)/45)</f>
        <v>104.77020727325913</v>
      </c>
      <c r="I64" s="4">
        <f>MAX(H64-Q64,R64-H64)</f>
        <v>0.38608559682064936</v>
      </c>
      <c r="J64" s="8">
        <f>IF(AND(G64&gt;=ROUND(Q64,0),G64&lt;=ROUND(R64,0)),"",ROUND(H64,0))</f>
      </c>
      <c r="K64" t="s">
        <v>108</v>
      </c>
      <c r="L64" s="2" t="s">
        <v>51</v>
      </c>
      <c r="M64" s="12"/>
      <c r="N64" s="4">
        <f>SQRT(A64*A64+B64*B64)</f>
        <v>43.266615305567875</v>
      </c>
      <c r="O64" s="4">
        <f>E64+F64/60</f>
        <v>23.333333333333332</v>
      </c>
      <c r="P64" s="5">
        <f t="shared" si="1"/>
        <v>0.16666666666666666</v>
      </c>
      <c r="Q64" s="4">
        <f>($N64/2)/TAN(($O64+$P64/2)/2*ATAN(1)/45)</f>
        <v>104.38683166717358</v>
      </c>
      <c r="R64" s="4">
        <f>($N64/2)/TAN(($O64-$P64/2)/2*ATAN(1)/45)</f>
        <v>105.15629287007978</v>
      </c>
    </row>
    <row r="65" spans="1:18" ht="12.75">
      <c r="A65" s="13">
        <v>36</v>
      </c>
      <c r="B65" s="13">
        <v>24</v>
      </c>
      <c r="C65" s="4">
        <f>ATAN((C$6/2)/$R65)*2*45/ATAN(1)</f>
        <v>12.697571165217951</v>
      </c>
      <c r="D65" s="4">
        <f>ATAN((D$6/2)/$R65)*2*45/ATAN(1)</f>
        <v>8.484326314645317</v>
      </c>
      <c r="E65" s="13">
        <v>23</v>
      </c>
      <c r="F65" s="13">
        <v>20</v>
      </c>
      <c r="G65" s="7">
        <v>105</v>
      </c>
      <c r="H65" s="4">
        <f>($N65/2)/TAN($O65/2*ATAN(1)/45)</f>
        <v>104.77020727325913</v>
      </c>
      <c r="I65" s="4">
        <f>MAX(H65-Q65,R65-H65)</f>
        <v>0.38608559682064936</v>
      </c>
      <c r="J65" s="8">
        <f>IF(AND(G65&gt;=ROUND(Q65,0),G65&lt;=ROUND(R65,0)),"",ROUND(H65,0))</f>
      </c>
      <c r="K65" t="s">
        <v>108</v>
      </c>
      <c r="L65" s="2" t="s">
        <v>38</v>
      </c>
      <c r="M65" s="12"/>
      <c r="N65" s="4">
        <f>SQRT(A65*A65+B65*B65)</f>
        <v>43.266615305567875</v>
      </c>
      <c r="O65" s="4">
        <f>E65+F65/60</f>
        <v>23.333333333333332</v>
      </c>
      <c r="P65" s="5">
        <f t="shared" si="1"/>
        <v>0.16666666666666666</v>
      </c>
      <c r="Q65" s="4">
        <f>($N65/2)/TAN(($O65+$P65/2)/2*ATAN(1)/45)</f>
        <v>104.38683166717358</v>
      </c>
      <c r="R65" s="4">
        <f>($N65/2)/TAN(($O65-$P65/2)/2*ATAN(1)/45)</f>
        <v>105.15629287007978</v>
      </c>
    </row>
    <row r="66" spans="1:18" ht="12.75">
      <c r="A66" s="13">
        <v>36</v>
      </c>
      <c r="B66" s="13">
        <v>24</v>
      </c>
      <c r="C66" s="4">
        <f>ATAN((C$6/2)/$R66)*2*45/ATAN(1)</f>
        <v>11.125256688163256</v>
      </c>
      <c r="D66" s="4">
        <f>ATAN((D$6/2)/$R66)*2*45/ATAN(1)</f>
        <v>7.4298001801674</v>
      </c>
      <c r="E66" s="13">
        <v>20</v>
      </c>
      <c r="F66" s="13">
        <v>30</v>
      </c>
      <c r="G66" s="7">
        <v>120</v>
      </c>
      <c r="H66" s="4">
        <f>($N66/2)/TAN($O66/2*ATAN(1)/45)</f>
        <v>119.63375855165121</v>
      </c>
      <c r="I66" s="4">
        <f>MAX(H66-Q66,R66-H66)</f>
        <v>0.4988554515496588</v>
      </c>
      <c r="J66" s="8">
        <f>IF(AND(G66&gt;=ROUND(Q66,0),G66&lt;=ROUND(R66,0)),"",ROUND(H66,0))</f>
      </c>
      <c r="K66" t="s">
        <v>108</v>
      </c>
      <c r="L66" s="2" t="s">
        <v>46</v>
      </c>
      <c r="M66" s="12"/>
      <c r="N66" s="4">
        <f>SQRT(A66*A66+B66*B66)</f>
        <v>43.266615305567875</v>
      </c>
      <c r="O66" s="4">
        <f>E66+F66/60</f>
        <v>20.5</v>
      </c>
      <c r="P66" s="5">
        <f t="shared" si="1"/>
        <v>0.16666666666666666</v>
      </c>
      <c r="Q66" s="4">
        <f>($N66/2)/TAN(($O66+$P66/2)/2*ATAN(1)/45)</f>
        <v>119.13889940571183</v>
      </c>
      <c r="R66" s="4">
        <f>($N66/2)/TAN(($O66-$P66/2)/2*ATAN(1)/45)</f>
        <v>120.13261400320087</v>
      </c>
    </row>
    <row r="67" spans="1:18" ht="12.75">
      <c r="A67" s="13">
        <v>36</v>
      </c>
      <c r="B67" s="13">
        <v>24</v>
      </c>
      <c r="C67" s="4">
        <f>ATAN((C$6/2)/$R67)*2*45/ATAN(1)</f>
        <v>9.746091010383813</v>
      </c>
      <c r="D67" s="4">
        <f>ATAN((D$6/2)/$R67)*2*45/ATAN(1)</f>
        <v>6.506106041902897</v>
      </c>
      <c r="E67" s="13">
        <v>18</v>
      </c>
      <c r="F67" s="13">
        <v>0</v>
      </c>
      <c r="G67" s="7">
        <v>135</v>
      </c>
      <c r="H67" s="4">
        <f>($N67/2)/TAN($O67/2*ATAN(1)/45)</f>
        <v>136.5873289601958</v>
      </c>
      <c r="I67" s="4">
        <f>MAX(H67-Q67,R67-H67)</f>
        <v>0.6458369628659852</v>
      </c>
      <c r="J67" s="8">
        <f>IF(AND(G67&gt;=ROUND(Q67,0),G67&lt;=ROUND(R67,0)),"",ROUND(H67,0))</f>
        <v>137</v>
      </c>
      <c r="K67" t="s">
        <v>108</v>
      </c>
      <c r="L67" t="s">
        <v>68</v>
      </c>
      <c r="M67" s="12"/>
      <c r="N67" s="4">
        <f>SQRT(A67*A67+B67*B67)</f>
        <v>43.266615305567875</v>
      </c>
      <c r="O67" s="4">
        <f>E67+F67/60</f>
        <v>18</v>
      </c>
      <c r="P67" s="5">
        <f t="shared" si="1"/>
        <v>0.16666666666666666</v>
      </c>
      <c r="Q67" s="4">
        <f>($N67/2)/TAN(($O67+$P67/2)/2*ATAN(1)/45)</f>
        <v>135.9473955995292</v>
      </c>
      <c r="R67" s="4">
        <f>($N67/2)/TAN(($O67-$P67/2)/2*ATAN(1)/45)</f>
        <v>137.2331659230618</v>
      </c>
    </row>
    <row r="68" spans="1:18" ht="12.75">
      <c r="A68" s="13">
        <v>36</v>
      </c>
      <c r="B68" s="13">
        <v>24</v>
      </c>
      <c r="C68" s="4">
        <f>ATAN((C$6/2)/$R68)*2*45/ATAN(1)</f>
        <v>9.746091010383813</v>
      </c>
      <c r="D68" s="4">
        <f>ATAN((D$6/2)/$R68)*2*45/ATAN(1)</f>
        <v>6.506106041902897</v>
      </c>
      <c r="E68" s="13">
        <v>18</v>
      </c>
      <c r="F68" s="13">
        <v>0</v>
      </c>
      <c r="G68" s="7">
        <v>135</v>
      </c>
      <c r="H68" s="4">
        <f>($N68/2)/TAN($O68/2*ATAN(1)/45)</f>
        <v>136.5873289601958</v>
      </c>
      <c r="I68" s="4">
        <f>MAX(H68-Q68,R68-H68)</f>
        <v>0.6458369628659852</v>
      </c>
      <c r="J68" s="8">
        <f>IF(AND(G68&gt;=ROUND(Q68,0),G68&lt;=ROUND(R68,0)),"",ROUND(H68,0))</f>
        <v>137</v>
      </c>
      <c r="K68" t="s">
        <v>108</v>
      </c>
      <c r="L68" s="2" t="s">
        <v>26</v>
      </c>
      <c r="M68" s="12"/>
      <c r="N68" s="4">
        <f>SQRT(A68*A68+B68*B68)</f>
        <v>43.266615305567875</v>
      </c>
      <c r="O68" s="4">
        <f>E68+F68/60</f>
        <v>18</v>
      </c>
      <c r="P68" s="5">
        <f t="shared" si="1"/>
        <v>0.16666666666666666</v>
      </c>
      <c r="Q68" s="4">
        <f>($N68/2)/TAN(($O68+$P68/2)/2*ATAN(1)/45)</f>
        <v>135.9473955995292</v>
      </c>
      <c r="R68" s="4">
        <f>($N68/2)/TAN(($O68-$P68/2)/2*ATAN(1)/45)</f>
        <v>137.2331659230618</v>
      </c>
    </row>
    <row r="69" spans="1:18" ht="12.75">
      <c r="A69" s="13">
        <v>36</v>
      </c>
      <c r="B69" s="13">
        <v>24</v>
      </c>
      <c r="C69" s="4">
        <f>ATAN((C$6/2)/$R69)*2*45/ATAN(1)</f>
        <v>7.370731104519188</v>
      </c>
      <c r="D69" s="4">
        <f>ATAN((D$6/2)/$R69)*2*45/ATAN(1)</f>
        <v>4.917587608498184</v>
      </c>
      <c r="E69" s="13">
        <v>13</v>
      </c>
      <c r="F69" s="13">
        <v>40</v>
      </c>
      <c r="G69" s="7">
        <v>180</v>
      </c>
      <c r="H69" s="4">
        <f>($N69/2)/TAN($O69/2*ATAN(1)/45)</f>
        <v>180.52899509972386</v>
      </c>
      <c r="I69" s="4">
        <f>MAX(H69-Q69,R69-H69)</f>
        <v>1.1180800137615847</v>
      </c>
      <c r="J69" s="8">
        <f>IF(AND(G69&gt;=ROUND(Q69,0),G69&lt;=ROUND(R69,0)),"",ROUND(H69,0))</f>
      </c>
      <c r="K69" t="s">
        <v>108</v>
      </c>
      <c r="L69" s="2" t="s">
        <v>27</v>
      </c>
      <c r="M69" s="12"/>
      <c r="N69" s="4">
        <f>SQRT(A69*A69+B69*B69)</f>
        <v>43.266615305567875</v>
      </c>
      <c r="O69" s="4">
        <f>E69+F69/60</f>
        <v>13.666666666666666</v>
      </c>
      <c r="P69" s="5">
        <f t="shared" si="1"/>
        <v>0.16666666666666666</v>
      </c>
      <c r="Q69" s="4">
        <f>($N69/2)/TAN(($O69+$P69/2)/2*ATAN(1)/45)</f>
        <v>179.42440364370782</v>
      </c>
      <c r="R69" s="4">
        <f>($N69/2)/TAN(($O69-$P69/2)/2*ATAN(1)/45)</f>
        <v>181.64707511348544</v>
      </c>
    </row>
    <row r="70" spans="1:18" ht="12.75">
      <c r="A70" s="13">
        <v>36</v>
      </c>
      <c r="B70" s="13">
        <v>24</v>
      </c>
      <c r="C70" s="4">
        <f>ATAN((C$6/2)/$R70)*2*45/ATAN(1)</f>
        <v>6.6431018150203425</v>
      </c>
      <c r="D70" s="4">
        <f>ATAN((D$6/2)/$R70)*2*45/ATAN(1)</f>
        <v>4.431492052600096</v>
      </c>
      <c r="E70" s="13">
        <v>12</v>
      </c>
      <c r="F70" s="13">
        <v>20</v>
      </c>
      <c r="G70" s="7">
        <v>200</v>
      </c>
      <c r="H70" s="4">
        <f>($N70/2)/TAN($O70/2*ATAN(1)/45)</f>
        <v>200.22282889605546</v>
      </c>
      <c r="I70" s="4">
        <f>MAX(H70-Q70,R70-H70)</f>
        <v>1.372600029296649</v>
      </c>
      <c r="J70" s="8">
        <f>IF(AND(G70&gt;=ROUND(Q70,0),G70&lt;=ROUND(R70,0)),"",ROUND(H70,0))</f>
      </c>
      <c r="K70" t="s">
        <v>108</v>
      </c>
      <c r="L70" s="2" t="s">
        <v>49</v>
      </c>
      <c r="M70" s="12"/>
      <c r="N70" s="4">
        <f>SQRT(A70*A70+B70*B70)</f>
        <v>43.266615305567875</v>
      </c>
      <c r="O70" s="4">
        <f>E70+F70/60</f>
        <v>12.333333333333334</v>
      </c>
      <c r="P70" s="5">
        <f t="shared" si="1"/>
        <v>0.16666666666666666</v>
      </c>
      <c r="Q70" s="4">
        <f>($N70/2)/TAN(($O70+$P70/2)/2*ATAN(1)/45)</f>
        <v>198.86858231107368</v>
      </c>
      <c r="R70" s="4">
        <f>($N70/2)/TAN(($O70-$P70/2)/2*ATAN(1)/45)</f>
        <v>201.5954289253521</v>
      </c>
    </row>
    <row r="71" spans="1:18" ht="12.75">
      <c r="A71" s="13">
        <v>36</v>
      </c>
      <c r="B71" s="13">
        <v>24</v>
      </c>
      <c r="C71" s="4">
        <f>ATAN((C$6/2)/$R71)*2*45/ATAN(1)</f>
        <v>6.6431018150203425</v>
      </c>
      <c r="D71" s="4">
        <f>ATAN((D$6/2)/$R71)*2*45/ATAN(1)</f>
        <v>4.431492052600096</v>
      </c>
      <c r="E71" s="13">
        <v>12</v>
      </c>
      <c r="F71" s="13">
        <v>20</v>
      </c>
      <c r="G71" s="7">
        <v>200</v>
      </c>
      <c r="H71" s="4">
        <f>($N71/2)/TAN($O71/2*ATAN(1)/45)</f>
        <v>200.22282889605546</v>
      </c>
      <c r="I71" s="4">
        <f>MAX(H71-Q71,R71-H71)</f>
        <v>1.372600029296649</v>
      </c>
      <c r="J71" s="8">
        <f>IF(AND(G71&gt;=ROUND(Q71,0),G71&lt;=ROUND(R71,0)),"",ROUND(H71,0))</f>
      </c>
      <c r="K71" t="s">
        <v>108</v>
      </c>
      <c r="L71" s="2" t="s">
        <v>44</v>
      </c>
      <c r="M71" s="12"/>
      <c r="N71" s="4">
        <f>SQRT(A71*A71+B71*B71)</f>
        <v>43.266615305567875</v>
      </c>
      <c r="O71" s="4">
        <f>E71+F71/60</f>
        <v>12.333333333333334</v>
      </c>
      <c r="P71" s="5">
        <f t="shared" si="1"/>
        <v>0.16666666666666666</v>
      </c>
      <c r="Q71" s="4">
        <f>($N71/2)/TAN(($O71+$P71/2)/2*ATAN(1)/45)</f>
        <v>198.86858231107368</v>
      </c>
      <c r="R71" s="4">
        <f>($N71/2)/TAN(($O71-$P71/2)/2*ATAN(1)/45)</f>
        <v>201.5954289253521</v>
      </c>
    </row>
    <row r="72" spans="1:18" ht="12.75">
      <c r="A72" s="13">
        <v>36</v>
      </c>
      <c r="B72" s="13">
        <v>24</v>
      </c>
      <c r="C72" s="4">
        <f>ATAN((C$6/2)/$R72)*2*45/ATAN(1)</f>
        <v>6.6431018150203425</v>
      </c>
      <c r="D72" s="4">
        <f>ATAN((D$6/2)/$R72)*2*45/ATAN(1)</f>
        <v>4.431492052600096</v>
      </c>
      <c r="E72" s="13">
        <v>12</v>
      </c>
      <c r="F72" s="13">
        <v>20</v>
      </c>
      <c r="G72" s="7">
        <v>200</v>
      </c>
      <c r="H72" s="4">
        <f>($N72/2)/TAN($O72/2*ATAN(1)/45)</f>
        <v>200.22282889605546</v>
      </c>
      <c r="I72" s="4">
        <f>MAX(H72-Q72,R72-H72)</f>
        <v>1.372600029296649</v>
      </c>
      <c r="J72" s="8">
        <f>IF(AND(G72&gt;=ROUND(Q72,0),G72&lt;=ROUND(R72,0)),"",ROUND(H72,0))</f>
      </c>
      <c r="K72" t="s">
        <v>108</v>
      </c>
      <c r="L72" t="s">
        <v>69</v>
      </c>
      <c r="M72" s="12"/>
      <c r="N72" s="4">
        <f>SQRT(A72*A72+B72*B72)</f>
        <v>43.266615305567875</v>
      </c>
      <c r="O72" s="4">
        <f>E72+F72/60</f>
        <v>12.333333333333334</v>
      </c>
      <c r="P72" s="5">
        <f aca="true" t="shared" si="2" ref="P72:P90">10/60</f>
        <v>0.16666666666666666</v>
      </c>
      <c r="Q72" s="4">
        <f>($N72/2)/TAN(($O72+$P72/2)/2*ATAN(1)/45)</f>
        <v>198.86858231107368</v>
      </c>
      <c r="R72" s="4">
        <f>($N72/2)/TAN(($O72-$P72/2)/2*ATAN(1)/45)</f>
        <v>201.5954289253521</v>
      </c>
    </row>
    <row r="73" spans="1:18" ht="12.75">
      <c r="A73" s="13">
        <v>36</v>
      </c>
      <c r="B73" s="13">
        <v>24</v>
      </c>
      <c r="C73" s="4">
        <f>ATAN((C$6/2)/$R73)*2*45/ATAN(1)</f>
        <v>6.6431018150203425</v>
      </c>
      <c r="D73" s="4">
        <f>ATAN((D$6/2)/$R73)*2*45/ATAN(1)</f>
        <v>4.431492052600096</v>
      </c>
      <c r="E73" s="13">
        <v>12</v>
      </c>
      <c r="F73" s="13">
        <v>20</v>
      </c>
      <c r="G73" s="7">
        <v>200</v>
      </c>
      <c r="H73" s="4">
        <f>($N73/2)/TAN($O73/2*ATAN(1)/45)</f>
        <v>200.22282889605546</v>
      </c>
      <c r="I73" s="4">
        <f>MAX(H73-Q73,R73-H73)</f>
        <v>1.372600029296649</v>
      </c>
      <c r="J73" s="8">
        <f>IF(AND(G73&gt;=ROUND(Q73,0),G73&lt;=ROUND(R73,0)),"",ROUND(H73,0))</f>
      </c>
      <c r="K73" t="s">
        <v>108</v>
      </c>
      <c r="L73" s="2" t="s">
        <v>52</v>
      </c>
      <c r="M73" s="12"/>
      <c r="N73" s="4">
        <f>SQRT(A73*A73+B73*B73)</f>
        <v>43.266615305567875</v>
      </c>
      <c r="O73" s="4">
        <f>E73+F73/60</f>
        <v>12.333333333333334</v>
      </c>
      <c r="P73" s="5">
        <f t="shared" si="2"/>
        <v>0.16666666666666666</v>
      </c>
      <c r="Q73" s="4">
        <f>($N73/2)/TAN(($O73+$P73/2)/2*ATAN(1)/45)</f>
        <v>198.86858231107368</v>
      </c>
      <c r="R73" s="4">
        <f>($N73/2)/TAN(($O73-$P73/2)/2*ATAN(1)/45)</f>
        <v>201.5954289253521</v>
      </c>
    </row>
    <row r="74" spans="1:18" ht="12.75">
      <c r="A74" s="13">
        <v>36</v>
      </c>
      <c r="B74" s="13">
        <v>24</v>
      </c>
      <c r="C74" s="4">
        <f>ATAN((C$6/2)/$R74)*2*45/ATAN(1)</f>
        <v>6.6431018150203425</v>
      </c>
      <c r="D74" s="4">
        <f>ATAN((D$6/2)/$R74)*2*45/ATAN(1)</f>
        <v>4.431492052600096</v>
      </c>
      <c r="E74" s="13">
        <v>12</v>
      </c>
      <c r="F74" s="13">
        <v>20</v>
      </c>
      <c r="G74" s="7">
        <v>200</v>
      </c>
      <c r="H74" s="4">
        <f>($N74/2)/TAN($O74/2*ATAN(1)/45)</f>
        <v>200.22282889605546</v>
      </c>
      <c r="I74" s="4">
        <f>MAX(H74-Q74,R74-H74)</f>
        <v>1.372600029296649</v>
      </c>
      <c r="J74" s="8">
        <f>IF(AND(G74&gt;=ROUND(Q74,0),G74&lt;=ROUND(R74,0)),"",ROUND(H74,0))</f>
      </c>
      <c r="K74" t="s">
        <v>108</v>
      </c>
      <c r="L74" s="2" t="s">
        <v>39</v>
      </c>
      <c r="M74" s="12"/>
      <c r="N74" s="4">
        <f>SQRT(A74*A74+B74*B74)</f>
        <v>43.266615305567875</v>
      </c>
      <c r="O74" s="4">
        <f>E74+F74/60</f>
        <v>12.333333333333334</v>
      </c>
      <c r="P74" s="5">
        <f t="shared" si="2"/>
        <v>0.16666666666666666</v>
      </c>
      <c r="Q74" s="4">
        <f>($N74/2)/TAN(($O74+$P74/2)/2*ATAN(1)/45)</f>
        <v>198.86858231107368</v>
      </c>
      <c r="R74" s="4">
        <f>($N74/2)/TAN(($O74-$P74/2)/2*ATAN(1)/45)</f>
        <v>201.5954289253521</v>
      </c>
    </row>
    <row r="75" spans="1:18" ht="12.75">
      <c r="A75" s="13">
        <v>36</v>
      </c>
      <c r="B75" s="13">
        <v>24</v>
      </c>
      <c r="C75" s="4">
        <f>ATAN((C$6/2)/$R75)*2*45/ATAN(1)</f>
        <v>6.6431018150203425</v>
      </c>
      <c r="D75" s="4">
        <f>ATAN((D$6/2)/$R75)*2*45/ATAN(1)</f>
        <v>4.431492052600096</v>
      </c>
      <c r="E75" s="13">
        <v>12</v>
      </c>
      <c r="F75" s="13">
        <v>20</v>
      </c>
      <c r="G75" s="7">
        <v>200</v>
      </c>
      <c r="H75" s="4">
        <f>($N75/2)/TAN($O75/2*ATAN(1)/45)</f>
        <v>200.22282889605546</v>
      </c>
      <c r="I75" s="4">
        <f>MAX(H75-Q75,R75-H75)</f>
        <v>1.372600029296649</v>
      </c>
      <c r="J75" s="8">
        <f>IF(AND(G75&gt;=ROUND(Q75,0),G75&lt;=ROUND(R75,0)),"",ROUND(H75,0))</f>
      </c>
      <c r="K75" t="s">
        <v>108</v>
      </c>
      <c r="L75" t="s">
        <v>71</v>
      </c>
      <c r="M75" s="12"/>
      <c r="N75" s="4">
        <f>SQRT(A75*A75+B75*B75)</f>
        <v>43.266615305567875</v>
      </c>
      <c r="O75" s="4">
        <f>E75+F75/60</f>
        <v>12.333333333333334</v>
      </c>
      <c r="P75" s="5">
        <f t="shared" si="2"/>
        <v>0.16666666666666666</v>
      </c>
      <c r="Q75" s="4">
        <f>($N75/2)/TAN(($O75+$P75/2)/2*ATAN(1)/45)</f>
        <v>198.86858231107368</v>
      </c>
      <c r="R75" s="4">
        <f>($N75/2)/TAN(($O75-$P75/2)/2*ATAN(1)/45)</f>
        <v>201.5954289253521</v>
      </c>
    </row>
    <row r="76" spans="1:18" ht="12.75">
      <c r="A76" s="13">
        <v>36</v>
      </c>
      <c r="B76" s="13">
        <v>24</v>
      </c>
      <c r="C76" s="4">
        <f>ATAN((C$6/2)/$R76)*2*45/ATAN(1)</f>
        <v>6.6431018150203425</v>
      </c>
      <c r="D76" s="4">
        <f>ATAN((D$6/2)/$R76)*2*45/ATAN(1)</f>
        <v>4.431492052600096</v>
      </c>
      <c r="E76" s="13">
        <v>12</v>
      </c>
      <c r="F76" s="13">
        <v>20</v>
      </c>
      <c r="G76" s="7">
        <v>200</v>
      </c>
      <c r="H76" s="4">
        <f>($N76/2)/TAN($O76/2*ATAN(1)/45)</f>
        <v>200.22282889605546</v>
      </c>
      <c r="I76" s="4">
        <f>MAX(H76-Q76,R76-H76)</f>
        <v>1.372600029296649</v>
      </c>
      <c r="J76" s="8">
        <f>IF(AND(G76&gt;=ROUND(Q76,0),G76&lt;=ROUND(R76,0)),"",ROUND(H76,0))</f>
      </c>
      <c r="K76" t="s">
        <v>108</v>
      </c>
      <c r="L76" s="2" t="s">
        <v>47</v>
      </c>
      <c r="M76" s="12"/>
      <c r="N76" s="4">
        <f>SQRT(A76*A76+B76*B76)</f>
        <v>43.266615305567875</v>
      </c>
      <c r="O76" s="4">
        <f>E76+F76/60</f>
        <v>12.333333333333334</v>
      </c>
      <c r="P76" s="5">
        <f t="shared" si="2"/>
        <v>0.16666666666666666</v>
      </c>
      <c r="Q76" s="4">
        <f>($N76/2)/TAN(($O76+$P76/2)/2*ATAN(1)/45)</f>
        <v>198.86858231107368</v>
      </c>
      <c r="R76" s="4">
        <f>($N76/2)/TAN(($O76-$P76/2)/2*ATAN(1)/45)</f>
        <v>201.5954289253521</v>
      </c>
    </row>
    <row r="77" spans="1:18" ht="12.75">
      <c r="A77" s="13">
        <v>36</v>
      </c>
      <c r="B77" s="13">
        <v>24</v>
      </c>
      <c r="C77" s="4">
        <f>ATAN((C$6/2)/$R77)*2*45/ATAN(1)</f>
        <v>6.6431018150203425</v>
      </c>
      <c r="D77" s="4">
        <f>ATAN((D$6/2)/$R77)*2*45/ATAN(1)</f>
        <v>4.431492052600096</v>
      </c>
      <c r="E77" s="13">
        <v>12</v>
      </c>
      <c r="F77" s="13">
        <v>20</v>
      </c>
      <c r="G77" s="7">
        <v>200</v>
      </c>
      <c r="H77" s="4">
        <f>($N77/2)/TAN($O77/2*ATAN(1)/45)</f>
        <v>200.22282889605546</v>
      </c>
      <c r="I77" s="4">
        <f>MAX(H77-Q77,R77-H77)</f>
        <v>1.372600029296649</v>
      </c>
      <c r="J77" s="8">
        <f>IF(AND(G77&gt;=ROUND(Q77,0),G77&lt;=ROUND(R77,0)),"",ROUND(H77,0))</f>
      </c>
      <c r="K77" t="s">
        <v>108</v>
      </c>
      <c r="L77" s="2" t="s">
        <v>43</v>
      </c>
      <c r="M77" s="12"/>
      <c r="N77" s="4">
        <f>SQRT(A77*A77+B77*B77)</f>
        <v>43.266615305567875</v>
      </c>
      <c r="O77" s="4">
        <f>E77+F77/60</f>
        <v>12.333333333333334</v>
      </c>
      <c r="P77" s="5">
        <f t="shared" si="2"/>
        <v>0.16666666666666666</v>
      </c>
      <c r="Q77" s="4">
        <f>($N77/2)/TAN(($O77+$P77/2)/2*ATAN(1)/45)</f>
        <v>198.86858231107368</v>
      </c>
      <c r="R77" s="4">
        <f>($N77/2)/TAN(($O77-$P77/2)/2*ATAN(1)/45)</f>
        <v>201.5954289253521</v>
      </c>
    </row>
    <row r="78" spans="1:18" ht="12.75">
      <c r="A78" s="9">
        <v>23.4</v>
      </c>
      <c r="B78" s="9">
        <v>15.6</v>
      </c>
      <c r="C78" s="4">
        <f>ATAN((C$6/2)/$R78)*2*45/ATAN(1)</f>
        <v>6.590289124014663</v>
      </c>
      <c r="D78" s="4">
        <f>ATAN((D$6/2)/$R78)*2*45/ATAN(1)</f>
        <v>4.396218327664236</v>
      </c>
      <c r="E78" s="13">
        <v>8</v>
      </c>
      <c r="F78" s="13">
        <v>0</v>
      </c>
      <c r="G78" s="7">
        <v>200</v>
      </c>
      <c r="H78" s="4">
        <f>($N78/2)/TAN($O78/2*ATAN(1)/45)</f>
        <v>201.09096330130285</v>
      </c>
      <c r="I78" s="4">
        <f>MAX(H78-Q78,R78-H78)</f>
        <v>2.1236045532475885</v>
      </c>
      <c r="J78" s="8">
        <f>IF(AND(G78&gt;=ROUND(Q78,0),G78&lt;=ROUND(R78,0)),"",ROUND(H78,0))</f>
      </c>
      <c r="K78" t="s">
        <v>108</v>
      </c>
      <c r="L78" s="2" t="s">
        <v>58</v>
      </c>
      <c r="M78" s="12"/>
      <c r="N78" s="4">
        <f>SQRT(A78*A78+B78*B78)</f>
        <v>28.123299948619117</v>
      </c>
      <c r="O78" s="4">
        <f>E78+F78/60</f>
        <v>8</v>
      </c>
      <c r="P78" s="5">
        <f t="shared" si="2"/>
        <v>0.16666666666666666</v>
      </c>
      <c r="Q78" s="4">
        <f>($N78/2)/TAN(($O78+$P78/2)/2*ATAN(1)/45)</f>
        <v>199.01107399052833</v>
      </c>
      <c r="R78" s="4">
        <f>($N78/2)/TAN(($O78-$P78/2)/2*ATAN(1)/45)</f>
        <v>203.21456785455044</v>
      </c>
    </row>
    <row r="79" spans="1:18" ht="12.75">
      <c r="A79" s="9">
        <v>23.4</v>
      </c>
      <c r="B79" s="9">
        <v>15.6</v>
      </c>
      <c r="C79" s="4">
        <f>ATAN((C$6/2)/$R79)*2*45/ATAN(1)</f>
        <v>6.590289124014663</v>
      </c>
      <c r="D79" s="4">
        <f>ATAN((D$6/2)/$R79)*2*45/ATAN(1)</f>
        <v>4.396218327664236</v>
      </c>
      <c r="E79" s="13">
        <v>8</v>
      </c>
      <c r="F79" s="13">
        <v>0</v>
      </c>
      <c r="G79" s="7">
        <v>200</v>
      </c>
      <c r="H79" s="4">
        <f>($N79/2)/TAN($O79/2*ATAN(1)/45)</f>
        <v>201.09096330130285</v>
      </c>
      <c r="I79" s="4">
        <f>MAX(H79-Q79,R79-H79)</f>
        <v>2.1236045532475885</v>
      </c>
      <c r="J79" s="8">
        <f>IF(AND(G79&gt;=ROUND(Q79,0),G79&lt;=ROUND(R79,0)),"",ROUND(H79,0))</f>
      </c>
      <c r="K79" t="s">
        <v>108</v>
      </c>
      <c r="L79" s="2" t="s">
        <v>13</v>
      </c>
      <c r="M79" s="12"/>
      <c r="N79" s="4">
        <f>SQRT(A79*A79+B79*B79)</f>
        <v>28.123299948619117</v>
      </c>
      <c r="O79" s="4">
        <f>E79+F79/60</f>
        <v>8</v>
      </c>
      <c r="P79" s="5">
        <f t="shared" si="2"/>
        <v>0.16666666666666666</v>
      </c>
      <c r="Q79" s="4">
        <f>($N79/2)/TAN(($O79+$P79/2)/2*ATAN(1)/45)</f>
        <v>199.01107399052833</v>
      </c>
      <c r="R79" s="4">
        <f>($N79/2)/TAN(($O79-$P79/2)/2*ATAN(1)/45)</f>
        <v>203.21456785455044</v>
      </c>
    </row>
    <row r="80" spans="1:18" ht="12.75">
      <c r="A80" s="13">
        <v>36</v>
      </c>
      <c r="B80" s="13">
        <v>24</v>
      </c>
      <c r="C80" s="4">
        <f>ATAN((C$6/2)/$R80)*2*45/ATAN(1)</f>
        <v>4.376866856873036</v>
      </c>
      <c r="D80" s="4">
        <f>ATAN((D$6/2)/$R80)*2*45/ATAN(1)</f>
        <v>2.9186997061386144</v>
      </c>
      <c r="E80" s="13">
        <v>8</v>
      </c>
      <c r="F80" s="13">
        <v>10</v>
      </c>
      <c r="G80" s="7">
        <v>300</v>
      </c>
      <c r="H80" s="4">
        <f>($N80/2)/TAN($O80/2*ATAN(1)/45)</f>
        <v>303.03624876564896</v>
      </c>
      <c r="I80" s="4">
        <f>MAX(H80-Q80,R80-H80)</f>
        <v>3.134634296702359</v>
      </c>
      <c r="J80" s="8">
        <f>IF(AND(G80&gt;=ROUND(Q80,0),G80&lt;=ROUND(R80,0)),"",ROUND(H80,0))</f>
      </c>
      <c r="K80" t="s">
        <v>108</v>
      </c>
      <c r="L80" s="2" t="s">
        <v>29</v>
      </c>
      <c r="M80" s="12"/>
      <c r="N80" s="4">
        <f>SQRT(A80*A80+B80*B80)</f>
        <v>43.266615305567875</v>
      </c>
      <c r="O80" s="4">
        <f>E80+F80/60</f>
        <v>8.166666666666666</v>
      </c>
      <c r="P80" s="5">
        <f t="shared" si="2"/>
        <v>0.16666666666666666</v>
      </c>
      <c r="Q80" s="4">
        <f>($N80/2)/TAN(($O80+$P80/2)/2*ATAN(1)/45)</f>
        <v>299.96483425819656</v>
      </c>
      <c r="R80" s="4">
        <f>($N80/2)/TAN(($O80-$P80/2)/2*ATAN(1)/45)</f>
        <v>306.1708830623513</v>
      </c>
    </row>
    <row r="81" spans="1:18" ht="12.75">
      <c r="A81" s="13">
        <v>36</v>
      </c>
      <c r="B81" s="13">
        <v>24</v>
      </c>
      <c r="C81" s="4">
        <f>ATAN((C$6/2)/$R81)*2*45/ATAN(1)</f>
        <v>4.376866856873036</v>
      </c>
      <c r="D81" s="4">
        <f>ATAN((D$6/2)/$R81)*2*45/ATAN(1)</f>
        <v>2.9186997061386144</v>
      </c>
      <c r="E81" s="13">
        <v>8</v>
      </c>
      <c r="F81" s="13">
        <v>10</v>
      </c>
      <c r="G81" s="7">
        <v>300</v>
      </c>
      <c r="H81" s="4">
        <f>($N81/2)/TAN($O81/2*ATAN(1)/45)</f>
        <v>303.03624876564896</v>
      </c>
      <c r="I81" s="4">
        <f>MAX(H81-Q81,R81-H81)</f>
        <v>3.134634296702359</v>
      </c>
      <c r="J81" s="8">
        <f>IF(AND(G81&gt;=ROUND(Q81,0),G81&lt;=ROUND(R81,0)),"",ROUND(H81,0))</f>
      </c>
      <c r="K81" t="s">
        <v>108</v>
      </c>
      <c r="L81" s="2" t="s">
        <v>45</v>
      </c>
      <c r="M81" s="12"/>
      <c r="N81" s="4">
        <f>SQRT(A81*A81+B81*B81)</f>
        <v>43.266615305567875</v>
      </c>
      <c r="O81" s="4">
        <f>E81+F81/60</f>
        <v>8.166666666666666</v>
      </c>
      <c r="P81" s="5">
        <f t="shared" si="2"/>
        <v>0.16666666666666666</v>
      </c>
      <c r="Q81" s="4">
        <f>($N81/2)/TAN(($O81+$P81/2)/2*ATAN(1)/45)</f>
        <v>299.96483425819656</v>
      </c>
      <c r="R81" s="4">
        <f>($N81/2)/TAN(($O81-$P81/2)/2*ATAN(1)/45)</f>
        <v>306.1708830623513</v>
      </c>
    </row>
    <row r="82" spans="1:18" ht="12.75">
      <c r="A82" s="13">
        <v>36</v>
      </c>
      <c r="B82" s="13">
        <v>24</v>
      </c>
      <c r="C82" s="4">
        <f>ATAN((C$6/2)/$R82)*2*45/ATAN(1)</f>
        <v>4.376866856873036</v>
      </c>
      <c r="D82" s="4">
        <f>ATAN((D$6/2)/$R82)*2*45/ATAN(1)</f>
        <v>2.9186997061386144</v>
      </c>
      <c r="E82" s="13">
        <v>8</v>
      </c>
      <c r="F82" s="13">
        <v>10</v>
      </c>
      <c r="G82" s="7">
        <v>300</v>
      </c>
      <c r="H82" s="4">
        <f>($N82/2)/TAN($O82/2*ATAN(1)/45)</f>
        <v>303.03624876564896</v>
      </c>
      <c r="I82" s="4">
        <f>MAX(H82-Q82,R82-H82)</f>
        <v>3.134634296702359</v>
      </c>
      <c r="J82" s="8">
        <f>IF(AND(G82&gt;=ROUND(Q82,0),G82&lt;=ROUND(R82,0)),"",ROUND(H82,0))</f>
      </c>
      <c r="K82" t="s">
        <v>108</v>
      </c>
      <c r="L82" s="2" t="s">
        <v>28</v>
      </c>
      <c r="M82" s="12"/>
      <c r="N82" s="4">
        <f>SQRT(A82*A82+B82*B82)</f>
        <v>43.266615305567875</v>
      </c>
      <c r="O82" s="4">
        <f>E82+F82/60</f>
        <v>8.166666666666666</v>
      </c>
      <c r="P82" s="5">
        <f t="shared" si="2"/>
        <v>0.16666666666666666</v>
      </c>
      <c r="Q82" s="4">
        <f>($N82/2)/TAN(($O82+$P82/2)/2*ATAN(1)/45)</f>
        <v>299.96483425819656</v>
      </c>
      <c r="R82" s="4">
        <f>($N82/2)/TAN(($O82-$P82/2)/2*ATAN(1)/45)</f>
        <v>306.1708830623513</v>
      </c>
    </row>
    <row r="83" spans="1:18" ht="12.75">
      <c r="A83" s="13">
        <v>36</v>
      </c>
      <c r="B83" s="13">
        <v>24</v>
      </c>
      <c r="C83" s="4">
        <f>ATAN((C$6/2)/$R83)*2*45/ATAN(1)</f>
        <v>4.376866856873036</v>
      </c>
      <c r="D83" s="4">
        <f>ATAN((D$6/2)/$R83)*2*45/ATAN(1)</f>
        <v>2.9186997061386144</v>
      </c>
      <c r="E83" s="13">
        <v>8</v>
      </c>
      <c r="F83" s="13">
        <v>10</v>
      </c>
      <c r="G83" s="7">
        <v>300</v>
      </c>
      <c r="H83" s="4">
        <f>($N83/2)/TAN($O83/2*ATAN(1)/45)</f>
        <v>303.03624876564896</v>
      </c>
      <c r="I83" s="4">
        <f>MAX(H83-Q83,R83-H83)</f>
        <v>3.134634296702359</v>
      </c>
      <c r="J83" s="8">
        <f>IF(AND(G83&gt;=ROUND(Q83,0),G83&lt;=ROUND(R83,0)),"",ROUND(H83,0))</f>
      </c>
      <c r="K83" t="s">
        <v>108</v>
      </c>
      <c r="L83" s="2" t="s">
        <v>41</v>
      </c>
      <c r="M83" s="12"/>
      <c r="N83" s="4">
        <f>SQRT(A83*A83+B83*B83)</f>
        <v>43.266615305567875</v>
      </c>
      <c r="O83" s="4">
        <f>E83+F83/60</f>
        <v>8.166666666666666</v>
      </c>
      <c r="P83" s="5">
        <f t="shared" si="2"/>
        <v>0.16666666666666666</v>
      </c>
      <c r="Q83" s="4">
        <f>($N83/2)/TAN(($O83+$P83/2)/2*ATAN(1)/45)</f>
        <v>299.96483425819656</v>
      </c>
      <c r="R83" s="4">
        <f>($N83/2)/TAN(($O83-$P83/2)/2*ATAN(1)/45)</f>
        <v>306.1708830623513</v>
      </c>
    </row>
    <row r="84" spans="1:18" ht="12.75">
      <c r="A84" s="13">
        <v>36</v>
      </c>
      <c r="B84" s="13">
        <v>24</v>
      </c>
      <c r="C84" s="4">
        <f>ATAN((C$6/2)/$R84)*2*45/ATAN(1)</f>
        <v>4.376866856873036</v>
      </c>
      <c r="D84" s="4">
        <f>ATAN((D$6/2)/$R84)*2*45/ATAN(1)</f>
        <v>2.9186997061386144</v>
      </c>
      <c r="E84" s="13">
        <v>8</v>
      </c>
      <c r="F84" s="13">
        <v>10</v>
      </c>
      <c r="G84" s="7">
        <v>300</v>
      </c>
      <c r="H84" s="4">
        <f>($N84/2)/TAN($O84/2*ATAN(1)/45)</f>
        <v>303.03624876564896</v>
      </c>
      <c r="I84" s="4">
        <f>MAX(H84-Q84,R84-H84)</f>
        <v>3.134634296702359</v>
      </c>
      <c r="J84" s="8">
        <f>IF(AND(G84&gt;=ROUND(Q84,0),G84&lt;=ROUND(R84,0)),"",ROUND(H84,0))</f>
      </c>
      <c r="K84" t="s">
        <v>108</v>
      </c>
      <c r="L84" s="2" t="s">
        <v>42</v>
      </c>
      <c r="M84" s="12"/>
      <c r="N84" s="4">
        <f>SQRT(A84*A84+B84*B84)</f>
        <v>43.266615305567875</v>
      </c>
      <c r="O84" s="4">
        <f>E84+F84/60</f>
        <v>8.166666666666666</v>
      </c>
      <c r="P84" s="5">
        <f t="shared" si="2"/>
        <v>0.16666666666666666</v>
      </c>
      <c r="Q84" s="4">
        <f>($N84/2)/TAN(($O84+$P84/2)/2*ATAN(1)/45)</f>
        <v>299.96483425819656</v>
      </c>
      <c r="R84" s="4">
        <f>($N84/2)/TAN(($O84-$P84/2)/2*ATAN(1)/45)</f>
        <v>306.1708830623513</v>
      </c>
    </row>
    <row r="85" spans="1:18" ht="12.75">
      <c r="A85" s="13">
        <v>36</v>
      </c>
      <c r="B85" s="13">
        <v>24</v>
      </c>
      <c r="C85" s="4">
        <f>ATAN((C$6/2)/$R85)*2*45/ATAN(1)</f>
        <v>3.2922536153924034</v>
      </c>
      <c r="D85" s="4">
        <f>ATAN((D$6/2)/$R85)*2*45/ATAN(1)</f>
        <v>2.195171278238591</v>
      </c>
      <c r="E85" s="13">
        <v>6</v>
      </c>
      <c r="F85" s="13">
        <v>10</v>
      </c>
      <c r="G85" s="7">
        <v>400</v>
      </c>
      <c r="H85" s="4">
        <f>($N85/2)/TAN($O85/2*ATAN(1)/45)</f>
        <v>401.6109646219196</v>
      </c>
      <c r="I85" s="4">
        <f>MAX(H85-Q85,R85-H85)</f>
        <v>5.512084047732969</v>
      </c>
      <c r="J85" s="8">
        <f>IF(AND(G85&gt;=ROUND(Q85,0),G85&lt;=ROUND(R85,0)),"",ROUND(H85,0))</f>
      </c>
      <c r="K85" t="s">
        <v>108</v>
      </c>
      <c r="L85" s="2" t="s">
        <v>49</v>
      </c>
      <c r="M85" s="12"/>
      <c r="N85" s="4">
        <f>SQRT(A85*A85+B85*B85)</f>
        <v>43.266615305567875</v>
      </c>
      <c r="O85" s="4">
        <f>E85+F85/60</f>
        <v>6.166666666666667</v>
      </c>
      <c r="P85" s="5">
        <f t="shared" si="2"/>
        <v>0.16666666666666666</v>
      </c>
      <c r="Q85" s="4">
        <f>($N85/2)/TAN(($O85+$P85/2)/2*ATAN(1)/45)</f>
        <v>396.24572947837095</v>
      </c>
      <c r="R85" s="4">
        <f>($N85/2)/TAN(($O85-$P85/2)/2*ATAN(1)/45)</f>
        <v>407.1230486696526</v>
      </c>
    </row>
    <row r="86" spans="1:18" ht="12.75">
      <c r="A86" s="13">
        <v>36</v>
      </c>
      <c r="B86" s="13">
        <v>24</v>
      </c>
      <c r="C86" s="4">
        <f>ATAN((C$6/2)/$R86)*2*45/ATAN(1)</f>
        <v>3.2922536153924034</v>
      </c>
      <c r="D86" s="4">
        <f>ATAN((D$6/2)/$R86)*2*45/ATAN(1)</f>
        <v>2.195171278238591</v>
      </c>
      <c r="E86" s="13">
        <v>6</v>
      </c>
      <c r="F86" s="13">
        <v>10</v>
      </c>
      <c r="G86" s="7">
        <v>400</v>
      </c>
      <c r="H86" s="4">
        <f>($N86/2)/TAN($O86/2*ATAN(1)/45)</f>
        <v>401.6109646219196</v>
      </c>
      <c r="I86" s="4">
        <f>MAX(H86-Q86,R86-H86)</f>
        <v>5.512084047732969</v>
      </c>
      <c r="J86" s="8">
        <f>IF(AND(G86&gt;=ROUND(Q86,0),G86&lt;=ROUND(R86,0)),"",ROUND(H86,0))</f>
      </c>
      <c r="K86" t="s">
        <v>108</v>
      </c>
      <c r="L86" s="2" t="s">
        <v>30</v>
      </c>
      <c r="M86" s="12"/>
      <c r="N86" s="4">
        <f>SQRT(A86*A86+B86*B86)</f>
        <v>43.266615305567875</v>
      </c>
      <c r="O86" s="4">
        <f>E86+F86/60</f>
        <v>6.166666666666667</v>
      </c>
      <c r="P86" s="5">
        <f t="shared" si="2"/>
        <v>0.16666666666666666</v>
      </c>
      <c r="Q86" s="4">
        <f>($N86/2)/TAN(($O86+$P86/2)/2*ATAN(1)/45)</f>
        <v>396.24572947837095</v>
      </c>
      <c r="R86" s="4">
        <f>($N86/2)/TAN(($O86-$P86/2)/2*ATAN(1)/45)</f>
        <v>407.1230486696526</v>
      </c>
    </row>
    <row r="87" spans="1:18" ht="12.75">
      <c r="A87" s="13">
        <v>36</v>
      </c>
      <c r="B87" s="13">
        <v>24</v>
      </c>
      <c r="C87" s="4">
        <f>ATAN((C$6/2)/$R87)*2*45/ATAN(1)</f>
        <v>3.2922536153924034</v>
      </c>
      <c r="D87" s="4">
        <f>ATAN((D$6/2)/$R87)*2*45/ATAN(1)</f>
        <v>2.195171278238591</v>
      </c>
      <c r="E87" s="13">
        <v>6</v>
      </c>
      <c r="F87" s="13">
        <v>10</v>
      </c>
      <c r="G87" s="7">
        <v>400</v>
      </c>
      <c r="H87" s="4">
        <f>($N87/2)/TAN($O87/2*ATAN(1)/45)</f>
        <v>401.6109646219196</v>
      </c>
      <c r="I87" s="4">
        <f>MAX(H87-Q87,R87-H87)</f>
        <v>5.512084047732969</v>
      </c>
      <c r="J87" s="8">
        <f>IF(AND(G87&gt;=ROUND(Q87,0),G87&lt;=ROUND(R87,0)),"",ROUND(H87,0))</f>
      </c>
      <c r="K87" t="s">
        <v>108</v>
      </c>
      <c r="L87" s="2" t="s">
        <v>48</v>
      </c>
      <c r="M87" s="12"/>
      <c r="N87" s="4">
        <f>SQRT(A87*A87+B87*B87)</f>
        <v>43.266615305567875</v>
      </c>
      <c r="O87" s="4">
        <f>E87+F87/60</f>
        <v>6.166666666666667</v>
      </c>
      <c r="P87" s="5">
        <f t="shared" si="2"/>
        <v>0.16666666666666666</v>
      </c>
      <c r="Q87" s="4">
        <f>($N87/2)/TAN(($O87+$P87/2)/2*ATAN(1)/45)</f>
        <v>396.24572947837095</v>
      </c>
      <c r="R87" s="4">
        <f>($N87/2)/TAN(($O87-$P87/2)/2*ATAN(1)/45)</f>
        <v>407.1230486696526</v>
      </c>
    </row>
    <row r="88" spans="1:18" ht="12.75">
      <c r="A88" s="13">
        <v>36</v>
      </c>
      <c r="B88" s="13">
        <v>24</v>
      </c>
      <c r="C88" s="4">
        <f>ATAN((C$6/2)/$R88)*2*45/ATAN(1)</f>
        <v>2.6602489929968245</v>
      </c>
      <c r="D88" s="4">
        <f>ATAN((D$6/2)/$R88)*2*45/ATAN(1)</f>
        <v>1.7736763427367277</v>
      </c>
      <c r="E88" s="13">
        <v>5</v>
      </c>
      <c r="F88" s="13">
        <v>0</v>
      </c>
      <c r="G88" s="7">
        <v>500</v>
      </c>
      <c r="H88" s="4">
        <f>($N88/2)/TAN($O88/2*ATAN(1)/45)</f>
        <v>495.4842065164458</v>
      </c>
      <c r="I88" s="4">
        <f>MAX(H88-Q88,R88-H88)</f>
        <v>8.408617045784752</v>
      </c>
      <c r="J88" s="8">
        <f>IF(AND(G88&gt;=ROUND(Q88,0),G88&lt;=ROUND(R88,0)),"",ROUND(H88,0))</f>
      </c>
      <c r="K88" t="s">
        <v>108</v>
      </c>
      <c r="L88" s="2" t="s">
        <v>31</v>
      </c>
      <c r="M88" s="12"/>
      <c r="N88" s="4">
        <f>SQRT(A88*A88+B88*B88)</f>
        <v>43.266615305567875</v>
      </c>
      <c r="O88" s="4">
        <f>E88+F88/60</f>
        <v>5</v>
      </c>
      <c r="P88" s="5">
        <f t="shared" si="2"/>
        <v>0.16666666666666666</v>
      </c>
      <c r="Q88" s="4">
        <f>($N88/2)/TAN(($O88+$P88/2)/2*ATAN(1)/45)</f>
        <v>487.35110976536424</v>
      </c>
      <c r="R88" s="4">
        <f>($N88/2)/TAN(($O88-$P88/2)/2*ATAN(1)/45)</f>
        <v>503.89282356223055</v>
      </c>
    </row>
    <row r="89" spans="1:18" ht="12.75">
      <c r="A89" s="13">
        <v>36</v>
      </c>
      <c r="B89" s="13">
        <v>24</v>
      </c>
      <c r="C89" s="4">
        <f>ATAN((C$6/2)/$R89)*2*45/ATAN(1)</f>
        <v>2.6602489929968245</v>
      </c>
      <c r="D89" s="4">
        <f>ATAN((D$6/2)/$R89)*2*45/ATAN(1)</f>
        <v>1.7736763427367277</v>
      </c>
      <c r="E89" s="13">
        <v>5</v>
      </c>
      <c r="F89" s="13">
        <v>0</v>
      </c>
      <c r="G89" s="7">
        <v>500</v>
      </c>
      <c r="H89" s="4">
        <f>($N89/2)/TAN($O89/2*ATAN(1)/45)</f>
        <v>495.4842065164458</v>
      </c>
      <c r="I89" s="4">
        <f>MAX(H89-Q89,R89-H89)</f>
        <v>8.408617045784752</v>
      </c>
      <c r="J89" s="8">
        <f>IF(AND(G89&gt;=ROUND(Q89,0),G89&lt;=ROUND(R89,0)),"",ROUND(H89,0))</f>
      </c>
      <c r="K89" t="s">
        <v>108</v>
      </c>
      <c r="L89" t="s">
        <v>70</v>
      </c>
      <c r="M89" s="12"/>
      <c r="N89" s="4">
        <f>SQRT(A89*A89+B89*B89)</f>
        <v>43.266615305567875</v>
      </c>
      <c r="O89" s="4">
        <f>E89+F89/60</f>
        <v>5</v>
      </c>
      <c r="P89" s="5">
        <f t="shared" si="2"/>
        <v>0.16666666666666666</v>
      </c>
      <c r="Q89" s="4">
        <f>($N89/2)/TAN(($O89+$P89/2)/2*ATAN(1)/45)</f>
        <v>487.35110976536424</v>
      </c>
      <c r="R89" s="4">
        <f>($N89/2)/TAN(($O89-$P89/2)/2*ATAN(1)/45)</f>
        <v>503.89282356223055</v>
      </c>
    </row>
    <row r="90" spans="1:18" ht="12.75">
      <c r="A90" s="13">
        <v>36</v>
      </c>
      <c r="B90" s="13">
        <v>24</v>
      </c>
      <c r="C90" s="4">
        <f>ATAN((C$6/2)/$R90)*2*45/ATAN(1)</f>
        <v>2.2090616582438067</v>
      </c>
      <c r="D90" s="4">
        <f>ATAN((D$6/2)/$R90)*2*45/ATAN(1)</f>
        <v>1.472809129398129</v>
      </c>
      <c r="E90" s="13">
        <v>4</v>
      </c>
      <c r="F90" s="13">
        <v>10</v>
      </c>
      <c r="G90" s="7">
        <v>600</v>
      </c>
      <c r="H90" s="4">
        <f>($N90/2)/TAN($O90/2*ATAN(1)/45)</f>
        <v>594.6964419961837</v>
      </c>
      <c r="I90" s="4">
        <f>MAX(H90-Q90,R90-H90)</f>
        <v>12.14725905784519</v>
      </c>
      <c r="J90" s="8">
        <f>IF(AND(G90&gt;=ROUND(Q90,0),G90&lt;=ROUND(R90,0)),"",ROUND(H90,0))</f>
      </c>
      <c r="K90" t="s">
        <v>108</v>
      </c>
      <c r="L90" s="2" t="s">
        <v>32</v>
      </c>
      <c r="M90" s="12"/>
      <c r="N90" s="4">
        <f>SQRT(A90*A90+B90*B90)</f>
        <v>43.266615305567875</v>
      </c>
      <c r="O90" s="4">
        <f>E90+F90/60</f>
        <v>4.166666666666667</v>
      </c>
      <c r="P90" s="5">
        <f t="shared" si="2"/>
        <v>0.16666666666666666</v>
      </c>
      <c r="Q90" s="4">
        <f>($N90/2)/TAN(($O90+$P90/2)/2*ATAN(1)/45)</f>
        <v>583.0253402803663</v>
      </c>
      <c r="R90" s="4">
        <f>($N90/2)/TAN(($O90-$P90/2)/2*ATAN(1)/45)</f>
        <v>606.8437010540289</v>
      </c>
    </row>
    <row r="91" spans="1:18" ht="12.75">
      <c r="A91" s="5">
        <f>2268*9.12/1000</f>
        <v>20.68416</v>
      </c>
      <c r="B91" s="5">
        <f>1512*9.12/1000</f>
        <v>13.789439999999999</v>
      </c>
      <c r="C91" s="4">
        <f>ATAN((C$6/2)/$R91)*2*45/ATAN(1)</f>
        <v>98.94412655837442</v>
      </c>
      <c r="D91" s="4">
        <f>ATAN((D$6/2)/$R91)*2*45/ATAN(1)</f>
        <v>75.89393613533825</v>
      </c>
      <c r="E91" s="9">
        <v>102.4</v>
      </c>
      <c r="F91" s="13"/>
      <c r="G91" s="7">
        <v>10</v>
      </c>
      <c r="H91" s="4">
        <f>($N91/2)/TAN($O91/2*ATAN(1)/45)</f>
        <v>9.993681708876993</v>
      </c>
      <c r="I91" s="4">
        <f>MAX(H91-Q91,R91-H91)</f>
        <v>0.008932570199087664</v>
      </c>
      <c r="J91" s="8">
        <f>IF(AND(G91&gt;=ROUND(Q91,0),G91&lt;=ROUND(R91,0)),"",ROUND(H91,0))</f>
      </c>
      <c r="K91" t="s">
        <v>113</v>
      </c>
      <c r="L91" s="10" t="s">
        <v>72</v>
      </c>
      <c r="M91" s="12"/>
      <c r="N91" s="4">
        <f>SQRT(A91*A91+B91*B91)</f>
        <v>24.859266489967077</v>
      </c>
      <c r="O91" s="4">
        <f>E91+F91/60</f>
        <v>102.4</v>
      </c>
      <c r="P91" s="9">
        <v>0.1</v>
      </c>
      <c r="Q91" s="4">
        <f>($N91/2)/TAN(($O91+$P91/2)/2*ATAN(1)/45)</f>
        <v>9.984755403932214</v>
      </c>
      <c r="R91" s="4">
        <f>($N91/2)/TAN(($O91-$P91/2)/2*ATAN(1)/45)</f>
        <v>10.00261427907608</v>
      </c>
    </row>
    <row r="92" spans="1:18" ht="12.75">
      <c r="A92" s="13">
        <v>36</v>
      </c>
      <c r="B92" s="13">
        <v>24</v>
      </c>
      <c r="C92" s="4">
        <f>ATAN((C$6/2)/$R92)*2*45/ATAN(1)</f>
        <v>88.53103071218639</v>
      </c>
      <c r="D92" s="4">
        <f>ATAN((D$6/2)/$R92)*2*45/ATAN(1)</f>
        <v>66.03080496647938</v>
      </c>
      <c r="E92" s="9">
        <v>122</v>
      </c>
      <c r="F92" s="13"/>
      <c r="G92" s="7">
        <v>12</v>
      </c>
      <c r="H92" s="4">
        <f>($N92/2)/TAN($O92/2*ATAN(1)/45)</f>
        <v>11.991538244800594</v>
      </c>
      <c r="I92" s="4">
        <f>MAX(H92-Q92,R92-H92)</f>
        <v>0.012342605989694277</v>
      </c>
      <c r="J92" s="8">
        <f>IF(AND(G92&gt;=ROUND(Q92,0),G92&lt;=ROUND(R92,0)),"",ROUND(H92,0))</f>
      </c>
      <c r="K92" t="s">
        <v>113</v>
      </c>
      <c r="L92" s="10" t="s">
        <v>159</v>
      </c>
      <c r="M92" s="12"/>
      <c r="N92" s="4">
        <f>SQRT(A92*A92+B92*B92)</f>
        <v>43.266615305567875</v>
      </c>
      <c r="O92" s="4">
        <f>E92+F92/60</f>
        <v>122</v>
      </c>
      <c r="P92" s="9">
        <v>0.1</v>
      </c>
      <c r="Q92" s="4">
        <f>($N92/2)/TAN(($O92+$P92/2)/2*ATAN(1)/45)</f>
        <v>11.979201607805804</v>
      </c>
      <c r="R92" s="4">
        <f>($N92/2)/TAN(($O92-$P92/2)/2*ATAN(1)/45)</f>
        <v>12.003880850790289</v>
      </c>
    </row>
    <row r="93" spans="1:18" ht="12.75">
      <c r="A93" s="13">
        <v>36</v>
      </c>
      <c r="B93" s="13">
        <v>24</v>
      </c>
      <c r="C93" s="4">
        <f>ATAN((C$6/2)/$R93)*2*45/ATAN(1)</f>
        <v>79.73731612594322</v>
      </c>
      <c r="D93" s="4">
        <f>ATAN((D$6/2)/$R93)*2*45/ATAN(1)</f>
        <v>58.218164949921096</v>
      </c>
      <c r="E93" s="9">
        <v>114.2</v>
      </c>
      <c r="F93" s="13"/>
      <c r="G93" s="7">
        <v>14</v>
      </c>
      <c r="H93" s="4">
        <f>($N93/2)/TAN($O93/2*ATAN(1)/45)</f>
        <v>13.995214359810955</v>
      </c>
      <c r="I93" s="4">
        <f>MAX(H93-Q93,R93-H93)</f>
        <v>0.013393606292451565</v>
      </c>
      <c r="J93" s="8">
        <f>IF(AND(G93&gt;=ROUND(Q93,0),G93&lt;=ROUND(R93,0)),"",ROUND(H93,0))</f>
      </c>
      <c r="K93" t="s">
        <v>113</v>
      </c>
      <c r="L93" s="10" t="s">
        <v>97</v>
      </c>
      <c r="M93" s="12"/>
      <c r="N93" s="4">
        <f>SQRT(A93*A93+B93*B93)</f>
        <v>43.266615305567875</v>
      </c>
      <c r="O93" s="4">
        <f>E93+F93/60</f>
        <v>114.2</v>
      </c>
      <c r="P93" s="9">
        <v>0.1</v>
      </c>
      <c r="Q93" s="4">
        <f>($N93/2)/TAN(($O93+$P93/2)/2*ATAN(1)/45)</f>
        <v>13.98182831277328</v>
      </c>
      <c r="R93" s="4">
        <f>($N93/2)/TAN(($O93-$P93/2)/2*ATAN(1)/45)</f>
        <v>14.008607966103407</v>
      </c>
    </row>
    <row r="94" spans="1:18" ht="12.75">
      <c r="A94" s="13">
        <v>36</v>
      </c>
      <c r="B94" s="13">
        <v>24</v>
      </c>
      <c r="C94" s="4">
        <f>ATAN((C$6/2)/$R94)*2*45/ATAN(1)</f>
        <v>75.31274728982866</v>
      </c>
      <c r="D94" s="4">
        <f>ATAN((D$6/2)/$R94)*2*45/ATAN(1)</f>
        <v>54.44694595261765</v>
      </c>
      <c r="E94" s="9">
        <v>110</v>
      </c>
      <c r="F94" s="13"/>
      <c r="G94" s="7">
        <v>15</v>
      </c>
      <c r="H94" s="4">
        <f>($N94/2)/TAN($O94/2*ATAN(1)/45)</f>
        <v>15.147805094889117</v>
      </c>
      <c r="I94" s="4">
        <f>MAX(H94-Q94,R94-H94)</f>
        <v>0.014071616766710093</v>
      </c>
      <c r="J94" s="8">
        <f>IF(AND(G94&gt;=ROUND(Q94,0),G94&lt;=ROUND(R94,0)),"",ROUND(H94,0))</f>
      </c>
      <c r="K94" t="s">
        <v>113</v>
      </c>
      <c r="L94" s="10" t="s">
        <v>75</v>
      </c>
      <c r="M94" s="12"/>
      <c r="N94" s="4">
        <f>SQRT(A94*A94+B94*B94)</f>
        <v>43.266615305567875</v>
      </c>
      <c r="O94" s="4">
        <f>E94+F94/60</f>
        <v>110</v>
      </c>
      <c r="P94" s="9">
        <v>0.1</v>
      </c>
      <c r="Q94" s="4">
        <f>($N94/2)/TAN(($O94+$P94/2)/2*ATAN(1)/45)</f>
        <v>15.133742073906795</v>
      </c>
      <c r="R94" s="4">
        <f>($N94/2)/TAN(($O94-$P94/2)/2*ATAN(1)/45)</f>
        <v>15.161876711655827</v>
      </c>
    </row>
    <row r="95" spans="1:18" ht="12.75">
      <c r="A95" s="13">
        <v>36</v>
      </c>
      <c r="B95" s="13">
        <v>24</v>
      </c>
      <c r="C95" s="4">
        <f>ATAN((C$6/2)/$R95)*2*45/ATAN(1)</f>
        <v>69.04763350525573</v>
      </c>
      <c r="D95" s="4">
        <f>ATAN((D$6/2)/$R95)*2*45/ATAN(1)</f>
        <v>49.2719483754334</v>
      </c>
      <c r="E95" s="9">
        <v>103.7</v>
      </c>
      <c r="F95" s="13"/>
      <c r="G95" s="7">
        <v>17</v>
      </c>
      <c r="H95" s="4">
        <f>($N95/2)/TAN($O95/2*ATAN(1)/45)</f>
        <v>16.993186278704496</v>
      </c>
      <c r="I95" s="4">
        <f>MAX(H95-Q95,R95-H95)</f>
        <v>0.01526885012000534</v>
      </c>
      <c r="J95" s="8">
        <f>IF(AND(G95&gt;=ROUND(Q95,0),G95&lt;=ROUND(R95,0)),"",ROUND(H95,0))</f>
      </c>
      <c r="K95" t="s">
        <v>113</v>
      </c>
      <c r="L95" s="10" t="s">
        <v>76</v>
      </c>
      <c r="M95" s="12"/>
      <c r="N95" s="4">
        <f>SQRT(A95*A95+B95*B95)</f>
        <v>43.266615305567875</v>
      </c>
      <c r="O95" s="4">
        <f>E95+F95/60</f>
        <v>103.7</v>
      </c>
      <c r="P95" s="9">
        <v>0.1</v>
      </c>
      <c r="Q95" s="4">
        <f>($N95/2)/TAN(($O95+$P95/2)/2*ATAN(1)/45)</f>
        <v>16.977927891598263</v>
      </c>
      <c r="R95" s="4">
        <f>($N95/2)/TAN(($O95-$P95/2)/2*ATAN(1)/45)</f>
        <v>17.0084551288245</v>
      </c>
    </row>
    <row r="96" spans="1:18" ht="12.75">
      <c r="A96" s="5">
        <f>2268*9.12/1000</f>
        <v>20.68416</v>
      </c>
      <c r="B96" s="5">
        <f>1512*9.12/1000</f>
        <v>13.789439999999999</v>
      </c>
      <c r="C96" s="4">
        <f>ATAN((C$6/2)/$R96)*2*45/ATAN(1)</f>
        <v>66.04491333755898</v>
      </c>
      <c r="D96" s="4">
        <f>ATAN((D$6/2)/$R96)*2*45/ATAN(1)</f>
        <v>46.85513270251572</v>
      </c>
      <c r="E96" s="9">
        <v>69.3</v>
      </c>
      <c r="F96" s="13"/>
      <c r="G96" s="7">
        <v>18</v>
      </c>
      <c r="H96" s="4">
        <f>($N96/2)/TAN($O96/2*ATAN(1)/45)</f>
        <v>17.98418222794481</v>
      </c>
      <c r="I96" s="4">
        <f>MAX(H96-Q96,R96-H96)</f>
        <v>0.01678782956352265</v>
      </c>
      <c r="J96" s="8">
        <f>IF(AND(G96&gt;=ROUND(Q96,0),G96&lt;=ROUND(R96,0)),"",ROUND(H96,0))</f>
      </c>
      <c r="K96" t="s">
        <v>113</v>
      </c>
      <c r="L96" s="10" t="s">
        <v>79</v>
      </c>
      <c r="M96" s="12"/>
      <c r="N96" s="4">
        <f>SQRT(A96*A96+B96*B96)</f>
        <v>24.859266489967077</v>
      </c>
      <c r="O96" s="4">
        <f>E96+F96/60</f>
        <v>69.3</v>
      </c>
      <c r="P96" s="9">
        <v>0.1</v>
      </c>
      <c r="Q96" s="4">
        <f>($N96/2)/TAN(($O96+$P96/2)/2*ATAN(1)/45)</f>
        <v>17.96741558200428</v>
      </c>
      <c r="R96" s="4">
        <f>($N96/2)/TAN(($O96-$P96/2)/2*ATAN(1)/45)</f>
        <v>18.000970057508333</v>
      </c>
    </row>
    <row r="97" spans="1:18" ht="12.75">
      <c r="A97" s="5">
        <f>2268*9.12/1000</f>
        <v>20.68416</v>
      </c>
      <c r="B97" s="5">
        <f>1512*9.12/1000</f>
        <v>13.789439999999999</v>
      </c>
      <c r="C97" s="4">
        <f>ATAN((C$6/2)/$R97)*2*45/ATAN(1)</f>
        <v>66.04491333755898</v>
      </c>
      <c r="D97" s="4">
        <f>ATAN((D$6/2)/$R97)*2*45/ATAN(1)</f>
        <v>46.85513270251572</v>
      </c>
      <c r="E97" s="9">
        <v>69.3</v>
      </c>
      <c r="F97" s="13"/>
      <c r="G97" s="7">
        <v>18</v>
      </c>
      <c r="H97" s="4">
        <f>($N97/2)/TAN($O97/2*ATAN(1)/45)</f>
        <v>17.98418222794481</v>
      </c>
      <c r="I97" s="4">
        <f>MAX(H97-Q97,R97-H97)</f>
        <v>0.01678782956352265</v>
      </c>
      <c r="J97" s="8">
        <f>IF(AND(G97&gt;=ROUND(Q97,0),G97&lt;=ROUND(R97,0)),"",ROUND(H97,0))</f>
      </c>
      <c r="K97" t="s">
        <v>113</v>
      </c>
      <c r="L97" s="10" t="s">
        <v>73</v>
      </c>
      <c r="M97" s="12"/>
      <c r="N97" s="4">
        <f>SQRT(A97*A97+B97*B97)</f>
        <v>24.859266489967077</v>
      </c>
      <c r="O97" s="4">
        <f>E97+F97/60</f>
        <v>69.3</v>
      </c>
      <c r="P97" s="9">
        <v>0.1</v>
      </c>
      <c r="Q97" s="4">
        <f>($N97/2)/TAN(($O97+$P97/2)/2*ATAN(1)/45)</f>
        <v>17.96741558200428</v>
      </c>
      <c r="R97" s="4">
        <f>($N97/2)/TAN(($O97-$P97/2)/2*ATAN(1)/45)</f>
        <v>18.000970057508333</v>
      </c>
    </row>
    <row r="98" spans="1:18" ht="12.75">
      <c r="A98" s="5">
        <f>2268*9.12/1000</f>
        <v>20.68416</v>
      </c>
      <c r="B98" s="5">
        <f>1512*9.12/1000</f>
        <v>13.789439999999999</v>
      </c>
      <c r="C98" s="4">
        <f>ATAN((C$6/2)/$R98)*2*45/ATAN(1)</f>
        <v>66.04491333755898</v>
      </c>
      <c r="D98" s="4">
        <f>ATAN((D$6/2)/$R98)*2*45/ATAN(1)</f>
        <v>46.85513270251572</v>
      </c>
      <c r="E98" s="9">
        <v>69.3</v>
      </c>
      <c r="F98" s="13"/>
      <c r="G98" s="7">
        <v>18</v>
      </c>
      <c r="H98" s="4">
        <f>($N98/2)/TAN($O98/2*ATAN(1)/45)</f>
        <v>17.98418222794481</v>
      </c>
      <c r="I98" s="4">
        <f>MAX(H98-Q98,R98-H98)</f>
        <v>0.01678782956352265</v>
      </c>
      <c r="J98" s="8">
        <f>IF(AND(G98&gt;=ROUND(Q98,0),G98&lt;=ROUND(R98,0)),"",ROUND(H98,0))</f>
      </c>
      <c r="K98" t="s">
        <v>113</v>
      </c>
      <c r="L98" s="10" t="s">
        <v>77</v>
      </c>
      <c r="M98" s="12"/>
      <c r="N98" s="4">
        <f>SQRT(A98*A98+B98*B98)</f>
        <v>24.859266489967077</v>
      </c>
      <c r="O98" s="4">
        <f>E98+F98/60</f>
        <v>69.3</v>
      </c>
      <c r="P98" s="9">
        <v>0.1</v>
      </c>
      <c r="Q98" s="4">
        <f>($N98/2)/TAN(($O98+$P98/2)/2*ATAN(1)/45)</f>
        <v>17.96741558200428</v>
      </c>
      <c r="R98" s="4">
        <f>($N98/2)/TAN(($O98-$P98/2)/2*ATAN(1)/45)</f>
        <v>18.000970057508333</v>
      </c>
    </row>
    <row r="99" spans="1:18" ht="12.75">
      <c r="A99" s="5">
        <f>2268*9.12/1000</f>
        <v>20.68416</v>
      </c>
      <c r="B99" s="5">
        <f>1512*9.12/1000</f>
        <v>13.789439999999999</v>
      </c>
      <c r="C99" s="4">
        <f>ATAN((C$6/2)/$R99)*2*45/ATAN(1)</f>
        <v>66.04491333755898</v>
      </c>
      <c r="D99" s="4">
        <f>ATAN((D$6/2)/$R99)*2*45/ATAN(1)</f>
        <v>46.85513270251572</v>
      </c>
      <c r="E99" s="9">
        <v>69.3</v>
      </c>
      <c r="F99" s="13"/>
      <c r="G99" s="7">
        <v>18</v>
      </c>
      <c r="H99" s="4">
        <f>($N99/2)/TAN($O99/2*ATAN(1)/45)</f>
        <v>17.98418222794481</v>
      </c>
      <c r="I99" s="4">
        <f>MAX(H99-Q99,R99-H99)</f>
        <v>0.01678782956352265</v>
      </c>
      <c r="J99" s="8">
        <f>IF(AND(G99&gt;=ROUND(Q99,0),G99&lt;=ROUND(R99,0)),"",ROUND(H99,0))</f>
      </c>
      <c r="K99" t="s">
        <v>113</v>
      </c>
      <c r="L99" s="10" t="s">
        <v>78</v>
      </c>
      <c r="M99" s="12"/>
      <c r="N99" s="4">
        <f>SQRT(A99*A99+B99*B99)</f>
        <v>24.859266489967077</v>
      </c>
      <c r="O99" s="4">
        <f>E99+F99/60</f>
        <v>69.3</v>
      </c>
      <c r="P99" s="9">
        <v>0.1</v>
      </c>
      <c r="Q99" s="4">
        <f>($N99/2)/TAN(($O99+$P99/2)/2*ATAN(1)/45)</f>
        <v>17.96741558200428</v>
      </c>
      <c r="R99" s="4">
        <f>($N99/2)/TAN(($O99-$P99/2)/2*ATAN(1)/45)</f>
        <v>18.000970057508333</v>
      </c>
    </row>
    <row r="100" spans="1:18" ht="12.75">
      <c r="A100" s="5">
        <f>2268*9.12/1000</f>
        <v>20.68416</v>
      </c>
      <c r="B100" s="5">
        <f>1512*9.12/1000</f>
        <v>13.789439999999999</v>
      </c>
      <c r="C100" s="4">
        <f>ATAN((C$6/2)/$R100)*2*45/ATAN(1)</f>
        <v>60.684057807916716</v>
      </c>
      <c r="D100" s="4">
        <f>ATAN((D$6/2)/$R100)*2*45/ATAN(1)</f>
        <v>42.63392919456556</v>
      </c>
      <c r="E100" s="9">
        <v>63.8</v>
      </c>
      <c r="F100" s="13"/>
      <c r="G100" s="7">
        <v>20</v>
      </c>
      <c r="H100" s="4">
        <f>($N100/2)/TAN($O100/2*ATAN(1)/45)</f>
        <v>19.969040887522702</v>
      </c>
      <c r="I100" s="4">
        <f>MAX(H100-Q100,R100-H100)</f>
        <v>0.019435317221528692</v>
      </c>
      <c r="J100" s="8">
        <f>IF(AND(G100&gt;=ROUND(Q100,0),G100&lt;=ROUND(R100,0)),"",ROUND(H100,0))</f>
      </c>
      <c r="K100" t="s">
        <v>113</v>
      </c>
      <c r="L100" s="10" t="s">
        <v>72</v>
      </c>
      <c r="M100" s="12"/>
      <c r="N100" s="4">
        <f>SQRT(A100*A100+B100*B100)</f>
        <v>24.859266489967077</v>
      </c>
      <c r="O100" s="4">
        <f>E100+F100/60</f>
        <v>63.8</v>
      </c>
      <c r="P100" s="9">
        <v>0.1</v>
      </c>
      <c r="Q100" s="4">
        <f>($N100/2)/TAN(($O100+$P100/2)/2*ATAN(1)/45)</f>
        <v>19.949632799420325</v>
      </c>
      <c r="R100" s="4">
        <f>($N100/2)/TAN(($O100-$P100/2)/2*ATAN(1)/45)</f>
        <v>19.98847620474423</v>
      </c>
    </row>
    <row r="101" spans="1:18" ht="12.75">
      <c r="A101" s="13">
        <v>36</v>
      </c>
      <c r="B101" s="13">
        <v>24</v>
      </c>
      <c r="C101" s="4">
        <f>ATAN((C$6/2)/$R101)*2*45/ATAN(1)</f>
        <v>60.6174915754865</v>
      </c>
      <c r="D101" s="4">
        <f>ATAN((D$6/2)/$R101)*2*45/ATAN(1)</f>
        <v>42.58222946577169</v>
      </c>
      <c r="E101" s="9">
        <v>94.5</v>
      </c>
      <c r="F101" s="13"/>
      <c r="G101" s="7">
        <v>20</v>
      </c>
      <c r="H101" s="4">
        <f>($N101/2)/TAN($O101/2*ATAN(1)/45)</f>
        <v>19.9976238973502</v>
      </c>
      <c r="I101" s="4">
        <f>MAX(H101-Q101,R101-H101)</f>
        <v>0.017512246138021936</v>
      </c>
      <c r="J101" s="8">
        <f>IF(AND(G101&gt;=ROUND(Q101,0),G101&lt;=ROUND(R101,0)),"",ROUND(H101,0))</f>
      </c>
      <c r="K101" t="s">
        <v>113</v>
      </c>
      <c r="L101" s="10" t="s">
        <v>98</v>
      </c>
      <c r="M101" s="12"/>
      <c r="N101" s="4">
        <f>SQRT(A101*A101+B101*B101)</f>
        <v>43.266615305567875</v>
      </c>
      <c r="O101" s="4">
        <f>E101+F101/60</f>
        <v>94.5</v>
      </c>
      <c r="P101" s="9">
        <v>0.1</v>
      </c>
      <c r="Q101" s="4">
        <f>($N101/2)/TAN(($O101+$P101/2)/2*ATAN(1)/45)</f>
        <v>19.98012577234663</v>
      </c>
      <c r="R101" s="4">
        <f>($N101/2)/TAN(($O101-$P101/2)/2*ATAN(1)/45)</f>
        <v>20.01513614348822</v>
      </c>
    </row>
    <row r="102" spans="1:18" ht="12.75">
      <c r="A102" s="13">
        <v>36</v>
      </c>
      <c r="B102" s="13">
        <v>24</v>
      </c>
      <c r="C102" s="4">
        <f>ATAN((C$6/2)/$R102)*2*45/ATAN(1)</f>
        <v>51.96878313102121</v>
      </c>
      <c r="D102" s="4">
        <f>ATAN((D$6/2)/$R102)*2*45/ATAN(1)</f>
        <v>36.001096373082106</v>
      </c>
      <c r="E102" s="9">
        <v>84.1</v>
      </c>
      <c r="F102" s="13"/>
      <c r="G102" s="7">
        <v>24</v>
      </c>
      <c r="H102" s="4">
        <f>($N102/2)/TAN($O102/2*ATAN(1)/45)</f>
        <v>23.98409838091596</v>
      </c>
      <c r="I102" s="4">
        <f>MAX(H102-Q102,R102-H102)</f>
        <v>0.021051720135208285</v>
      </c>
      <c r="J102" s="8">
        <f>IF(AND(G102&gt;=ROUND(Q102,0),G102&lt;=ROUND(R102,0)),"",ROUND(H102,0))</f>
      </c>
      <c r="K102" t="s">
        <v>113</v>
      </c>
      <c r="L102" s="10" t="s">
        <v>159</v>
      </c>
      <c r="M102" s="12"/>
      <c r="N102" s="4">
        <f>SQRT(A102*A102+B102*B102)</f>
        <v>43.266615305567875</v>
      </c>
      <c r="O102" s="4">
        <f>E102+F102/60</f>
        <v>84.1</v>
      </c>
      <c r="P102" s="9">
        <v>0.1</v>
      </c>
      <c r="Q102" s="4">
        <f>($N102/2)/TAN(($O102+$P102/2)/2*ATAN(1)/45)</f>
        <v>23.96306701832653</v>
      </c>
      <c r="R102" s="4">
        <f>($N102/2)/TAN(($O102-$P102/2)/2*ATAN(1)/45)</f>
        <v>24.005150101051168</v>
      </c>
    </row>
    <row r="103" spans="1:18" ht="12.75">
      <c r="A103" s="13">
        <v>36</v>
      </c>
      <c r="B103" s="13">
        <v>24</v>
      </c>
      <c r="C103" s="4">
        <f>ATAN((C$6/2)/$R103)*2*45/ATAN(1)</f>
        <v>51.96878313102121</v>
      </c>
      <c r="D103" s="4">
        <f>ATAN((D$6/2)/$R103)*2*45/ATAN(1)</f>
        <v>36.001096373082106</v>
      </c>
      <c r="E103" s="9">
        <v>84.1</v>
      </c>
      <c r="F103" s="13"/>
      <c r="G103" s="7">
        <v>24</v>
      </c>
      <c r="H103" s="4">
        <f>($N103/2)/TAN($O103/2*ATAN(1)/45)</f>
        <v>23.98409838091596</v>
      </c>
      <c r="I103" s="4">
        <f>MAX(H103-Q103,R103-H103)</f>
        <v>0.021051720135208285</v>
      </c>
      <c r="J103" s="8">
        <f>IF(AND(G103&gt;=ROUND(Q103,0),G103&lt;=ROUND(R103,0)),"",ROUND(H103,0))</f>
      </c>
      <c r="K103" t="s">
        <v>113</v>
      </c>
      <c r="L103" s="10" t="s">
        <v>83</v>
      </c>
      <c r="M103" s="12"/>
      <c r="N103" s="4">
        <f>SQRT(A103*A103+B103*B103)</f>
        <v>43.266615305567875</v>
      </c>
      <c r="O103" s="4">
        <f>E103+F103/60</f>
        <v>84.1</v>
      </c>
      <c r="P103" s="9">
        <v>0.1</v>
      </c>
      <c r="Q103" s="4">
        <f>($N103/2)/TAN(($O103+$P103/2)/2*ATAN(1)/45)</f>
        <v>23.96306701832653</v>
      </c>
      <c r="R103" s="4">
        <f>($N103/2)/TAN(($O103-$P103/2)/2*ATAN(1)/45)</f>
        <v>24.005150101051168</v>
      </c>
    </row>
    <row r="104" spans="1:18" ht="12.75">
      <c r="A104" s="13">
        <v>36</v>
      </c>
      <c r="B104" s="13">
        <v>24</v>
      </c>
      <c r="C104" s="4">
        <f>ATAN((C$6/2)/$R104)*2*45/ATAN(1)</f>
        <v>51.96878313102121</v>
      </c>
      <c r="D104" s="4">
        <f>ATAN((D$6/2)/$R104)*2*45/ATAN(1)</f>
        <v>36.001096373082106</v>
      </c>
      <c r="E104" s="9">
        <v>84.1</v>
      </c>
      <c r="F104" s="13"/>
      <c r="G104" s="7">
        <v>24</v>
      </c>
      <c r="H104" s="4">
        <f>($N104/2)/TAN($O104/2*ATAN(1)/45)</f>
        <v>23.98409838091596</v>
      </c>
      <c r="I104" s="4">
        <f>MAX(H104-Q104,R104-H104)</f>
        <v>0.021051720135208285</v>
      </c>
      <c r="J104" s="8">
        <f>IF(AND(G104&gt;=ROUND(Q104,0),G104&lt;=ROUND(R104,0)),"",ROUND(H104,0))</f>
      </c>
      <c r="K104" t="s">
        <v>113</v>
      </c>
      <c r="L104" s="10" t="s">
        <v>80</v>
      </c>
      <c r="M104" s="12"/>
      <c r="N104" s="4">
        <f>SQRT(A104*A104+B104*B104)</f>
        <v>43.266615305567875</v>
      </c>
      <c r="O104" s="4">
        <f>E104+F104/60</f>
        <v>84.1</v>
      </c>
      <c r="P104" s="9">
        <v>0.1</v>
      </c>
      <c r="Q104" s="4">
        <f>($N104/2)/TAN(($O104+$P104/2)/2*ATAN(1)/45)</f>
        <v>23.96306701832653</v>
      </c>
      <c r="R104" s="4">
        <f>($N104/2)/TAN(($O104-$P104/2)/2*ATAN(1)/45)</f>
        <v>24.005150101051168</v>
      </c>
    </row>
    <row r="105" spans="1:18" ht="12.75">
      <c r="A105" s="13">
        <v>36</v>
      </c>
      <c r="B105" s="13">
        <v>24</v>
      </c>
      <c r="C105" s="4">
        <f>ATAN((C$6/2)/$R105)*2*45/ATAN(1)</f>
        <v>51.96878313102121</v>
      </c>
      <c r="D105" s="4">
        <f>ATAN((D$6/2)/$R105)*2*45/ATAN(1)</f>
        <v>36.001096373082106</v>
      </c>
      <c r="E105" s="9">
        <v>84.1</v>
      </c>
      <c r="F105" s="13"/>
      <c r="G105" s="7">
        <v>24</v>
      </c>
      <c r="H105" s="4">
        <f>($N105/2)/TAN($O105/2*ATAN(1)/45)</f>
        <v>23.98409838091596</v>
      </c>
      <c r="I105" s="4">
        <f>MAX(H105-Q105,R105-H105)</f>
        <v>0.021051720135208285</v>
      </c>
      <c r="J105" s="8">
        <f>IF(AND(G105&gt;=ROUND(Q105,0),G105&lt;=ROUND(R105,0)),"",ROUND(H105,0))</f>
      </c>
      <c r="K105" t="s">
        <v>113</v>
      </c>
      <c r="L105" s="10" t="s">
        <v>81</v>
      </c>
      <c r="M105" s="12"/>
      <c r="N105" s="4">
        <f>SQRT(A105*A105+B105*B105)</f>
        <v>43.266615305567875</v>
      </c>
      <c r="O105" s="4">
        <f>E105+F105/60</f>
        <v>84.1</v>
      </c>
      <c r="P105" s="9">
        <v>0.1</v>
      </c>
      <c r="Q105" s="4">
        <f>($N105/2)/TAN(($O105+$P105/2)/2*ATAN(1)/45)</f>
        <v>23.96306701832653</v>
      </c>
      <c r="R105" s="4">
        <f>($N105/2)/TAN(($O105-$P105/2)/2*ATAN(1)/45)</f>
        <v>24.005150101051168</v>
      </c>
    </row>
    <row r="106" spans="1:18" ht="12.75">
      <c r="A106" s="13">
        <v>36</v>
      </c>
      <c r="B106" s="13">
        <v>24</v>
      </c>
      <c r="C106" s="4">
        <f>ATAN((C$6/2)/$R106)*2*45/ATAN(1)</f>
        <v>51.96878313102121</v>
      </c>
      <c r="D106" s="4">
        <f>ATAN((D$6/2)/$R106)*2*45/ATAN(1)</f>
        <v>36.001096373082106</v>
      </c>
      <c r="E106" s="9">
        <v>84.1</v>
      </c>
      <c r="F106" s="13"/>
      <c r="G106" s="7">
        <v>24</v>
      </c>
      <c r="H106" s="4">
        <f>($N106/2)/TAN($O106/2*ATAN(1)/45)</f>
        <v>23.98409838091596</v>
      </c>
      <c r="I106" s="4">
        <f>MAX(H106-Q106,R106-H106)</f>
        <v>0.021051720135208285</v>
      </c>
      <c r="J106" s="8">
        <f>IF(AND(G106&gt;=ROUND(Q106,0),G106&lt;=ROUND(R106,0)),"",ROUND(H106,0))</f>
      </c>
      <c r="K106" t="s">
        <v>113</v>
      </c>
      <c r="L106" s="10" t="s">
        <v>82</v>
      </c>
      <c r="M106" s="12"/>
      <c r="N106" s="4">
        <f>SQRT(A106*A106+B106*B106)</f>
        <v>43.266615305567875</v>
      </c>
      <c r="O106" s="4">
        <f>E106+F106/60</f>
        <v>84.1</v>
      </c>
      <c r="P106" s="9">
        <v>0.1</v>
      </c>
      <c r="Q106" s="4">
        <f>($N106/2)/TAN(($O106+$P106/2)/2*ATAN(1)/45)</f>
        <v>23.96306701832653</v>
      </c>
      <c r="R106" s="4">
        <f>($N106/2)/TAN(($O106-$P106/2)/2*ATAN(1)/45)</f>
        <v>24.005150101051168</v>
      </c>
    </row>
    <row r="107" spans="1:18" ht="12.75">
      <c r="A107" s="13">
        <v>36</v>
      </c>
      <c r="B107" s="13">
        <v>24</v>
      </c>
      <c r="C107" s="4">
        <f>ATAN((C$6/2)/$R107)*2*45/ATAN(1)</f>
        <v>51.96878313102121</v>
      </c>
      <c r="D107" s="4">
        <f>ATAN((D$6/2)/$R107)*2*45/ATAN(1)</f>
        <v>36.001096373082106</v>
      </c>
      <c r="E107" s="9">
        <v>84.1</v>
      </c>
      <c r="F107" s="13"/>
      <c r="G107" s="7">
        <v>24</v>
      </c>
      <c r="H107" s="4">
        <f>($N107/2)/TAN($O107/2*ATAN(1)/45)</f>
        <v>23.98409838091596</v>
      </c>
      <c r="I107" s="4">
        <f>MAX(H107-Q107,R107-H107)</f>
        <v>0.021051720135208285</v>
      </c>
      <c r="J107" s="8">
        <f>IF(AND(G107&gt;=ROUND(Q107,0),G107&lt;=ROUND(R107,0)),"",ROUND(H107,0))</f>
      </c>
      <c r="K107" t="s">
        <v>113</v>
      </c>
      <c r="L107" s="10" t="s">
        <v>99</v>
      </c>
      <c r="M107" s="12"/>
      <c r="N107" s="4">
        <f>SQRT(A107*A107+B107*B107)</f>
        <v>43.266615305567875</v>
      </c>
      <c r="O107" s="4">
        <f>E107+F107/60</f>
        <v>84.1</v>
      </c>
      <c r="P107" s="9">
        <v>0.1</v>
      </c>
      <c r="Q107" s="4">
        <f>($N107/2)/TAN(($O107+$P107/2)/2*ATAN(1)/45)</f>
        <v>23.96306701832653</v>
      </c>
      <c r="R107" s="4">
        <f>($N107/2)/TAN(($O107-$P107/2)/2*ATAN(1)/45)</f>
        <v>24.005150101051168</v>
      </c>
    </row>
    <row r="108" spans="1:18" ht="12.75">
      <c r="A108" s="13">
        <v>36</v>
      </c>
      <c r="B108" s="13">
        <v>24</v>
      </c>
      <c r="C108" s="4">
        <f>ATAN((C$6/2)/$R108)*2*45/ATAN(1)</f>
        <v>45.406926122710864</v>
      </c>
      <c r="D108" s="4">
        <f>ATAN((D$6/2)/$R108)*2*45/ATAN(1)</f>
        <v>31.169704949092228</v>
      </c>
      <c r="E108" s="9">
        <v>75.5</v>
      </c>
      <c r="F108" s="13"/>
      <c r="G108" s="7">
        <v>28</v>
      </c>
      <c r="H108" s="4">
        <f>($N108/2)/TAN($O108/2*ATAN(1)/45)</f>
        <v>27.939803995219886</v>
      </c>
      <c r="I108" s="4">
        <f>MAX(H108-Q108,R108-H108)</f>
        <v>0.02519845831334777</v>
      </c>
      <c r="J108" s="8">
        <f>IF(AND(G108&gt;=ROUND(Q108,0),G108&lt;=ROUND(R108,0)),"",ROUND(H108,0))</f>
      </c>
      <c r="K108" t="s">
        <v>113</v>
      </c>
      <c r="L108" s="10" t="s">
        <v>85</v>
      </c>
      <c r="M108" s="12"/>
      <c r="N108" s="4">
        <f>SQRT(A108*A108+B108*B108)</f>
        <v>43.266615305567875</v>
      </c>
      <c r="O108" s="4">
        <f>E108+F108/60</f>
        <v>75.5</v>
      </c>
      <c r="P108" s="9">
        <v>0.1</v>
      </c>
      <c r="Q108" s="4">
        <f>($N108/2)/TAN(($O108+$P108/2)/2*ATAN(1)/45)</f>
        <v>27.91463392113732</v>
      </c>
      <c r="R108" s="4">
        <f>($N108/2)/TAN(($O108-$P108/2)/2*ATAN(1)/45)</f>
        <v>27.965002453533234</v>
      </c>
    </row>
    <row r="109" spans="1:18" ht="12.75">
      <c r="A109" s="13">
        <v>36</v>
      </c>
      <c r="B109" s="13">
        <v>24</v>
      </c>
      <c r="C109" s="4">
        <f>ATAN((C$6/2)/$R109)*2*45/ATAN(1)</f>
        <v>45.33338541522365</v>
      </c>
      <c r="D109" s="4">
        <f>ATAN((D$6/2)/$R109)*2*45/ATAN(1)</f>
        <v>31.116261670456293</v>
      </c>
      <c r="E109" s="9">
        <v>75.4</v>
      </c>
      <c r="F109" s="13"/>
      <c r="G109" s="7">
        <v>28</v>
      </c>
      <c r="H109" s="4">
        <f>($N109/2)/TAN($O109/2*ATAN(1)/45)</f>
        <v>27.990229353728807</v>
      </c>
      <c r="I109" s="4">
        <f>MAX(H109-Q109,R109-H109)</f>
        <v>0.02525539988112868</v>
      </c>
      <c r="J109" s="8">
        <f>IF(AND(G109&gt;=ROUND(Q109,0),G109&lt;=ROUND(R109,0)),"",ROUND(H109,0))</f>
      </c>
      <c r="K109" t="s">
        <v>113</v>
      </c>
      <c r="L109" s="10" t="s">
        <v>87</v>
      </c>
      <c r="M109" s="12"/>
      <c r="N109" s="4">
        <f>SQRT(A109*A109+B109*B109)</f>
        <v>43.266615305567875</v>
      </c>
      <c r="O109" s="4">
        <f>E109+F109/60</f>
        <v>75.4</v>
      </c>
      <c r="P109" s="9">
        <v>0.1</v>
      </c>
      <c r="Q109" s="4">
        <f>($N109/2)/TAN(($O109+$P109/2)/2*ATAN(1)/45)</f>
        <v>27.965002453533234</v>
      </c>
      <c r="R109" s="4">
        <f>($N109/2)/TAN(($O109-$P109/2)/2*ATAN(1)/45)</f>
        <v>28.015484753609936</v>
      </c>
    </row>
    <row r="110" spans="1:18" ht="12.75">
      <c r="A110" s="13">
        <v>36</v>
      </c>
      <c r="B110" s="13">
        <v>24</v>
      </c>
      <c r="C110" s="4">
        <f>ATAN((C$6/2)/$R110)*2*45/ATAN(1)</f>
        <v>45.33338541522365</v>
      </c>
      <c r="D110" s="4">
        <f>ATAN((D$6/2)/$R110)*2*45/ATAN(1)</f>
        <v>31.116261670456293</v>
      </c>
      <c r="E110" s="9">
        <v>75.4</v>
      </c>
      <c r="F110" s="13"/>
      <c r="G110" s="7">
        <v>28</v>
      </c>
      <c r="H110" s="4">
        <f>($N110/2)/TAN($O110/2*ATAN(1)/45)</f>
        <v>27.990229353728807</v>
      </c>
      <c r="I110" s="4">
        <f>MAX(H110-Q110,R110-H110)</f>
        <v>0.02525539988112868</v>
      </c>
      <c r="J110" s="8">
        <f>IF(AND(G110&gt;=ROUND(Q110,0),G110&lt;=ROUND(R110,0)),"",ROUND(H110,0))</f>
      </c>
      <c r="K110" t="s">
        <v>113</v>
      </c>
      <c r="L110" s="10" t="s">
        <v>86</v>
      </c>
      <c r="M110" s="12"/>
      <c r="N110" s="4">
        <f>SQRT(A110*A110+B110*B110)</f>
        <v>43.266615305567875</v>
      </c>
      <c r="O110" s="4">
        <f>E110+F110/60</f>
        <v>75.4</v>
      </c>
      <c r="P110" s="9">
        <v>0.1</v>
      </c>
      <c r="Q110" s="4">
        <f>($N110/2)/TAN(($O110+$P110/2)/2*ATAN(1)/45)</f>
        <v>27.965002453533234</v>
      </c>
      <c r="R110" s="4">
        <f>($N110/2)/TAN(($O110-$P110/2)/2*ATAN(1)/45)</f>
        <v>28.015484753609936</v>
      </c>
    </row>
    <row r="111" spans="1:18" ht="12.75">
      <c r="A111" s="13">
        <v>36</v>
      </c>
      <c r="B111" s="13">
        <v>24</v>
      </c>
      <c r="C111" s="4">
        <f>ATAN((C$6/2)/$R111)*2*45/ATAN(1)</f>
        <v>45.33338541522365</v>
      </c>
      <c r="D111" s="4">
        <f>ATAN((D$6/2)/$R111)*2*45/ATAN(1)</f>
        <v>31.116261670456293</v>
      </c>
      <c r="E111" s="9">
        <v>75.4</v>
      </c>
      <c r="F111" s="13"/>
      <c r="G111" s="7">
        <v>28</v>
      </c>
      <c r="H111" s="4">
        <f>($N111/2)/TAN($O111/2*ATAN(1)/45)</f>
        <v>27.990229353728807</v>
      </c>
      <c r="I111" s="4">
        <f>MAX(H111-Q111,R111-H111)</f>
        <v>0.02525539988112868</v>
      </c>
      <c r="J111" s="8">
        <f>IF(AND(G111&gt;=ROUND(Q111,0),G111&lt;=ROUND(R111,0)),"",ROUND(H111,0))</f>
      </c>
      <c r="K111" t="s">
        <v>113</v>
      </c>
      <c r="L111" s="10" t="s">
        <v>109</v>
      </c>
      <c r="M111" s="12"/>
      <c r="N111" s="4">
        <f>SQRT(A111*A111+B111*B111)</f>
        <v>43.266615305567875</v>
      </c>
      <c r="O111" s="4">
        <f>E111+F111/60</f>
        <v>75.4</v>
      </c>
      <c r="P111" s="9">
        <v>0.1</v>
      </c>
      <c r="Q111" s="4">
        <f>($N111/2)/TAN(($O111+$P111/2)/2*ATAN(1)/45)</f>
        <v>27.965002453533234</v>
      </c>
      <c r="R111" s="4">
        <f>($N111/2)/TAN(($O111-$P111/2)/2*ATAN(1)/45)</f>
        <v>28.015484753609936</v>
      </c>
    </row>
    <row r="112" spans="1:18" ht="12.75">
      <c r="A112" s="13">
        <v>36</v>
      </c>
      <c r="B112" s="13">
        <v>24</v>
      </c>
      <c r="C112" s="4">
        <f>ATAN((C$6/2)/$R112)*2*45/ATAN(1)</f>
        <v>45.33338541522365</v>
      </c>
      <c r="D112" s="4">
        <f>ATAN((D$6/2)/$R112)*2*45/ATAN(1)</f>
        <v>31.116261670456293</v>
      </c>
      <c r="E112" s="9">
        <v>75.4</v>
      </c>
      <c r="F112" s="13"/>
      <c r="G112" s="7">
        <v>28</v>
      </c>
      <c r="H112" s="4">
        <f>($N112/2)/TAN($O112/2*ATAN(1)/45)</f>
        <v>27.990229353728807</v>
      </c>
      <c r="I112" s="4">
        <f>MAX(H112-Q112,R112-H112)</f>
        <v>0.02525539988112868</v>
      </c>
      <c r="J112" s="8">
        <f>IF(AND(G112&gt;=ROUND(Q112,0),G112&lt;=ROUND(R112,0)),"",ROUND(H112,0))</f>
      </c>
      <c r="K112" t="s">
        <v>113</v>
      </c>
      <c r="L112" s="10" t="s">
        <v>110</v>
      </c>
      <c r="M112" s="12"/>
      <c r="N112" s="4">
        <f>SQRT(A112*A112+B112*B112)</f>
        <v>43.266615305567875</v>
      </c>
      <c r="O112" s="4">
        <f>E112+F112/60</f>
        <v>75.4</v>
      </c>
      <c r="P112" s="9">
        <v>0.1</v>
      </c>
      <c r="Q112" s="4">
        <f>($N112/2)/TAN(($O112+$P112/2)/2*ATAN(1)/45)</f>
        <v>27.965002453533234</v>
      </c>
      <c r="R112" s="4">
        <f>($N112/2)/TAN(($O112-$P112/2)/2*ATAN(1)/45)</f>
        <v>28.015484753609936</v>
      </c>
    </row>
    <row r="113" spans="1:18" ht="12.75">
      <c r="A113" s="13">
        <v>36</v>
      </c>
      <c r="B113" s="13">
        <v>24</v>
      </c>
      <c r="C113" s="4">
        <f>ATAN((C$6/2)/$R113)*2*45/ATAN(1)</f>
        <v>45.33338541522365</v>
      </c>
      <c r="D113" s="4">
        <f>ATAN((D$6/2)/$R113)*2*45/ATAN(1)</f>
        <v>31.116261670456293</v>
      </c>
      <c r="E113" s="9">
        <v>75.4</v>
      </c>
      <c r="F113" s="13"/>
      <c r="G113" s="7">
        <v>28</v>
      </c>
      <c r="H113" s="4">
        <f>($N113/2)/TAN($O113/2*ATAN(1)/45)</f>
        <v>27.990229353728807</v>
      </c>
      <c r="I113" s="4">
        <f>MAX(H113-Q113,R113-H113)</f>
        <v>0.02525539988112868</v>
      </c>
      <c r="J113" s="8">
        <f>IF(AND(G113&gt;=ROUND(Q113,0),G113&lt;=ROUND(R113,0)),"",ROUND(H113,0))</f>
      </c>
      <c r="K113" t="s">
        <v>113</v>
      </c>
      <c r="L113" s="10" t="s">
        <v>88</v>
      </c>
      <c r="M113" s="12"/>
      <c r="N113" s="4">
        <f>SQRT(A113*A113+B113*B113)</f>
        <v>43.266615305567875</v>
      </c>
      <c r="O113" s="4">
        <f>E113+F113/60</f>
        <v>75.4</v>
      </c>
      <c r="P113" s="9">
        <v>0.1</v>
      </c>
      <c r="Q113" s="4">
        <f>($N113/2)/TAN(($O113+$P113/2)/2*ATAN(1)/45)</f>
        <v>27.965002453533234</v>
      </c>
      <c r="R113" s="4">
        <f>($N113/2)/TAN(($O113-$P113/2)/2*ATAN(1)/45)</f>
        <v>28.015484753609936</v>
      </c>
    </row>
    <row r="114" spans="1:18" ht="12.75">
      <c r="A114" s="13">
        <v>36</v>
      </c>
      <c r="B114" s="13">
        <v>24</v>
      </c>
      <c r="C114" s="4">
        <f>ATAN((C$6/2)/$R114)*2*45/ATAN(1)</f>
        <v>45.33338541522365</v>
      </c>
      <c r="D114" s="4">
        <f>ATAN((D$6/2)/$R114)*2*45/ATAN(1)</f>
        <v>31.116261670456293</v>
      </c>
      <c r="E114" s="9">
        <v>75.4</v>
      </c>
      <c r="F114" s="13"/>
      <c r="G114" s="7">
        <v>28</v>
      </c>
      <c r="H114" s="4">
        <f>($N114/2)/TAN($O114/2*ATAN(1)/45)</f>
        <v>27.990229353728807</v>
      </c>
      <c r="I114" s="4">
        <f>MAX(H114-Q114,R114-H114)</f>
        <v>0.02525539988112868</v>
      </c>
      <c r="J114" s="8">
        <f>IF(AND(G114&gt;=ROUND(Q114,0),G114&lt;=ROUND(R114,0)),"",ROUND(H114,0))</f>
      </c>
      <c r="K114" t="s">
        <v>113</v>
      </c>
      <c r="L114" s="10" t="s">
        <v>84</v>
      </c>
      <c r="M114" s="12"/>
      <c r="N114" s="4">
        <f>SQRT(A114*A114+B114*B114)</f>
        <v>43.266615305567875</v>
      </c>
      <c r="O114" s="4">
        <f>E114+F114/60</f>
        <v>75.4</v>
      </c>
      <c r="P114" s="9">
        <v>0.1</v>
      </c>
      <c r="Q114" s="4">
        <f>($N114/2)/TAN(($O114+$P114/2)/2*ATAN(1)/45)</f>
        <v>27.965002453533234</v>
      </c>
      <c r="R114" s="4">
        <f>($N114/2)/TAN(($O114-$P114/2)/2*ATAN(1)/45)</f>
        <v>28.015484753609936</v>
      </c>
    </row>
    <row r="115" spans="1:18" ht="12.75">
      <c r="A115" s="13">
        <v>36</v>
      </c>
      <c r="B115" s="13">
        <v>24</v>
      </c>
      <c r="C115" s="4">
        <f>ATAN((C$6/2)/$R115)*2*45/ATAN(1)</f>
        <v>45.33338541522365</v>
      </c>
      <c r="D115" s="4">
        <f>ATAN((D$6/2)/$R115)*2*45/ATAN(1)</f>
        <v>31.116261670456293</v>
      </c>
      <c r="E115" s="9">
        <v>75.4</v>
      </c>
      <c r="F115" s="13"/>
      <c r="G115" s="7">
        <v>28</v>
      </c>
      <c r="H115" s="4">
        <f>($N115/2)/TAN($O115/2*ATAN(1)/45)</f>
        <v>27.990229353728807</v>
      </c>
      <c r="I115" s="4">
        <f>MAX(H115-Q115,R115-H115)</f>
        <v>0.02525539988112868</v>
      </c>
      <c r="J115" s="8">
        <f>IF(AND(G115&gt;=ROUND(Q115,0),G115&lt;=ROUND(R115,0)),"",ROUND(H115,0))</f>
      </c>
      <c r="K115" t="s">
        <v>113</v>
      </c>
      <c r="L115" s="10" t="s">
        <v>100</v>
      </c>
      <c r="M115" s="12"/>
      <c r="N115" s="4">
        <f>SQRT(A115*A115+B115*B115)</f>
        <v>43.266615305567875</v>
      </c>
      <c r="O115" s="4">
        <f>E115+F115/60</f>
        <v>75.4</v>
      </c>
      <c r="P115" s="9">
        <v>0.1</v>
      </c>
      <c r="Q115" s="4">
        <f>($N115/2)/TAN(($O115+$P115/2)/2*ATAN(1)/45)</f>
        <v>27.965002453533234</v>
      </c>
      <c r="R115" s="4">
        <f>($N115/2)/TAN(($O115-$P115/2)/2*ATAN(1)/45)</f>
        <v>28.015484753609936</v>
      </c>
    </row>
    <row r="116" spans="1:18" ht="12.75">
      <c r="A116" s="13">
        <v>36</v>
      </c>
      <c r="B116" s="13">
        <v>24</v>
      </c>
      <c r="C116" s="4">
        <f>ATAN((C$6/2)/$R116)*2*45/ATAN(1)</f>
        <v>42.58194606356931</v>
      </c>
      <c r="D116" s="4">
        <f>ATAN((D$6/2)/$R116)*2*45/ATAN(1)</f>
        <v>29.127123065164245</v>
      </c>
      <c r="E116" s="9">
        <v>71.6</v>
      </c>
      <c r="F116" s="13"/>
      <c r="G116" s="7">
        <v>30</v>
      </c>
      <c r="H116" s="4">
        <f>($N116/2)/TAN($O116/2*ATAN(1)/45)</f>
        <v>29.995320811238937</v>
      </c>
      <c r="I116" s="4">
        <f>MAX(H116-Q116,R116-H116)</f>
        <v>0.02760287167959774</v>
      </c>
      <c r="J116" s="8">
        <f>IF(AND(G116&gt;=ROUND(Q116,0),G116&lt;=ROUND(R116,0)),"",ROUND(H116,0))</f>
      </c>
      <c r="K116" t="s">
        <v>113</v>
      </c>
      <c r="L116" s="10" t="s">
        <v>75</v>
      </c>
      <c r="M116" s="12"/>
      <c r="N116" s="4">
        <f>SQRT(A116*A116+B116*B116)</f>
        <v>43.266615305567875</v>
      </c>
      <c r="O116" s="4">
        <f>E116+F116/60</f>
        <v>71.6</v>
      </c>
      <c r="P116" s="9">
        <v>0.1</v>
      </c>
      <c r="Q116" s="4">
        <f>($N116/2)/TAN(($O116+$P116/2)/2*ATAN(1)/45)</f>
        <v>29.96775131827227</v>
      </c>
      <c r="R116" s="4">
        <f>($N116/2)/TAN(($O116-$P116/2)/2*ATAN(1)/45)</f>
        <v>30.022923682918535</v>
      </c>
    </row>
    <row r="117" spans="1:18" ht="12.75">
      <c r="A117" s="5">
        <f>2268*9.12/1000</f>
        <v>20.68416</v>
      </c>
      <c r="B117" s="5">
        <f>1512*9.12/1000</f>
        <v>13.789439999999999</v>
      </c>
      <c r="C117" s="4">
        <f>ATAN((C$6/2)/$R117)*2*45/ATAN(1)</f>
        <v>42.55363509405192</v>
      </c>
      <c r="D117" s="4">
        <f>ATAN((D$6/2)/$R117)*2*45/ATAN(1)</f>
        <v>29.106758375942345</v>
      </c>
      <c r="E117" s="9">
        <v>45</v>
      </c>
      <c r="F117" s="13"/>
      <c r="G117" s="7">
        <v>30</v>
      </c>
      <c r="H117" s="4">
        <f>($N117/2)/TAN($O117/2*ATAN(1)/45)</f>
        <v>30.00778915536276</v>
      </c>
      <c r="I117" s="4">
        <f>MAX(H117-Q117,R117-H117)</f>
        <v>0.03707269205109398</v>
      </c>
      <c r="J117" s="8">
        <f>IF(AND(G117&gt;=ROUND(Q117,0),G117&lt;=ROUND(R117,0)),"",ROUND(H117,0))</f>
      </c>
      <c r="K117" t="s">
        <v>113</v>
      </c>
      <c r="L117" s="10" t="s">
        <v>74</v>
      </c>
      <c r="M117" s="12"/>
      <c r="N117" s="4">
        <f>SQRT(A117*A117+B117*B117)</f>
        <v>24.859266489967077</v>
      </c>
      <c r="O117" s="4">
        <f>E117+F117/60</f>
        <v>45</v>
      </c>
      <c r="P117" s="9">
        <v>0.1</v>
      </c>
      <c r="Q117" s="4">
        <f>($N117/2)/TAN(($O117+$P117/2)/2*ATAN(1)/45)</f>
        <v>29.970794485829963</v>
      </c>
      <c r="R117" s="4">
        <f>($N117/2)/TAN(($O117-$P117/2)/2*ATAN(1)/45)</f>
        <v>30.044861847413856</v>
      </c>
    </row>
    <row r="118" spans="1:18" ht="12.75">
      <c r="A118" s="13">
        <v>36</v>
      </c>
      <c r="B118" s="13">
        <v>24</v>
      </c>
      <c r="C118" s="4">
        <f>ATAN((C$6/2)/$R118)*2*45/ATAN(1)</f>
        <v>36.9076229732053</v>
      </c>
      <c r="D118" s="4">
        <f>ATAN((D$6/2)/$R118)*2*45/ATAN(1)</f>
        <v>25.084246608817743</v>
      </c>
      <c r="E118" s="9">
        <v>63.4</v>
      </c>
      <c r="F118" s="13"/>
      <c r="G118" s="7">
        <v>35</v>
      </c>
      <c r="H118" s="4">
        <f>($N118/2)/TAN($O118/2*ATAN(1)/45)</f>
        <v>35.02731012609008</v>
      </c>
      <c r="I118" s="4">
        <f>MAX(H118-Q118,R118-H118)</f>
        <v>0.034209653714498245</v>
      </c>
      <c r="J118" s="8">
        <f>IF(AND(G118&gt;=ROUND(Q118,0),G118&lt;=ROUND(R118,0)),"",ROUND(H118,0))</f>
      </c>
      <c r="K118" t="s">
        <v>113</v>
      </c>
      <c r="L118" s="10" t="s">
        <v>76</v>
      </c>
      <c r="M118" s="12"/>
      <c r="N118" s="4">
        <f>SQRT(A118*A118+B118*B118)</f>
        <v>43.266615305567875</v>
      </c>
      <c r="O118" s="4">
        <f>E118+F118/60</f>
        <v>63.4</v>
      </c>
      <c r="P118" s="9">
        <v>0.1</v>
      </c>
      <c r="Q118" s="4">
        <f>($N118/2)/TAN(($O118+$P118/2)/2*ATAN(1)/45)</f>
        <v>34.9931487752778</v>
      </c>
      <c r="R118" s="4">
        <f>($N118/2)/TAN(($O118-$P118/2)/2*ATAN(1)/45)</f>
        <v>35.06151977980458</v>
      </c>
    </row>
    <row r="119" spans="1:18" ht="12.75">
      <c r="A119" s="13">
        <v>36</v>
      </c>
      <c r="B119" s="13">
        <v>24</v>
      </c>
      <c r="C119" s="4">
        <f>ATAN((C$6/2)/$R119)*2*45/ATAN(1)</f>
        <v>26.314308610781016</v>
      </c>
      <c r="D119" s="4">
        <f>ATAN((D$6/2)/$R119)*2*45/ATAN(1)</f>
        <v>17.71538426426357</v>
      </c>
      <c r="E119" s="9">
        <v>46.8</v>
      </c>
      <c r="F119" s="13"/>
      <c r="G119" s="7">
        <v>50</v>
      </c>
      <c r="H119" s="4">
        <f>($N119/2)/TAN($O119/2*ATAN(1)/45)</f>
        <v>49.99162436807461</v>
      </c>
      <c r="I119" s="4">
        <f>MAX(H119-Q119,R119-H119)</f>
        <v>0.05990649792708069</v>
      </c>
      <c r="J119" s="8">
        <f>IF(AND(G119&gt;=ROUND(Q119,0),G119&lt;=ROUND(R119,0)),"",ROUND(H119,0))</f>
      </c>
      <c r="K119" t="s">
        <v>113</v>
      </c>
      <c r="L119" s="10" t="s">
        <v>89</v>
      </c>
      <c r="M119" s="12"/>
      <c r="N119" s="4">
        <f>SQRT(A119*A119+B119*B119)</f>
        <v>43.266615305567875</v>
      </c>
      <c r="O119" s="4">
        <f>E119+F119/60</f>
        <v>46.8</v>
      </c>
      <c r="P119" s="9">
        <v>0.1</v>
      </c>
      <c r="Q119" s="4">
        <f>($N119/2)/TAN(($O119+$P119/2)/2*ATAN(1)/45)</f>
        <v>49.93183855644751</v>
      </c>
      <c r="R119" s="4">
        <f>($N119/2)/TAN(($O119-$P119/2)/2*ATAN(1)/45)</f>
        <v>50.05153086600169</v>
      </c>
    </row>
    <row r="120" spans="1:18" ht="12.75">
      <c r="A120" s="13">
        <v>36</v>
      </c>
      <c r="B120" s="13">
        <v>24</v>
      </c>
      <c r="C120" s="4">
        <f>ATAN((C$6/2)/$R120)*2*45/ATAN(1)</f>
        <v>26.314308610781016</v>
      </c>
      <c r="D120" s="4">
        <f>ATAN((D$6/2)/$R120)*2*45/ATAN(1)</f>
        <v>17.71538426426357</v>
      </c>
      <c r="E120" s="9">
        <v>46.8</v>
      </c>
      <c r="F120" s="13"/>
      <c r="G120" s="7">
        <v>50</v>
      </c>
      <c r="H120" s="4">
        <f>($N120/2)/TAN($O120/2*ATAN(1)/45)</f>
        <v>49.99162436807461</v>
      </c>
      <c r="I120" s="4">
        <f>MAX(H120-Q120,R120-H120)</f>
        <v>0.05990649792708069</v>
      </c>
      <c r="J120" s="8">
        <f>IF(AND(G120&gt;=ROUND(Q120,0),G120&lt;=ROUND(R120,0)),"",ROUND(H120,0))</f>
      </c>
      <c r="K120" t="s">
        <v>113</v>
      </c>
      <c r="L120" s="10" t="s">
        <v>101</v>
      </c>
      <c r="M120" s="12"/>
      <c r="N120" s="4">
        <f>SQRT(A120*A120+B120*B120)</f>
        <v>43.266615305567875</v>
      </c>
      <c r="O120" s="4">
        <f>E120+F120/60</f>
        <v>46.8</v>
      </c>
      <c r="P120" s="9">
        <v>0.1</v>
      </c>
      <c r="Q120" s="4">
        <f>($N120/2)/TAN(($O120+$P120/2)/2*ATAN(1)/45)</f>
        <v>49.93183855644751</v>
      </c>
      <c r="R120" s="4">
        <f>($N120/2)/TAN(($O120-$P120/2)/2*ATAN(1)/45)</f>
        <v>50.05153086600169</v>
      </c>
    </row>
    <row r="121" spans="1:18" ht="12.75">
      <c r="A121" s="5">
        <f>2268*9.12/1000</f>
        <v>20.68416</v>
      </c>
      <c r="B121" s="5">
        <f>1512*9.12/1000</f>
        <v>13.789439999999999</v>
      </c>
      <c r="C121" s="4">
        <f>ATAN((C$6/2)/$R121)*2*45/ATAN(1)</f>
        <v>26.273533928682568</v>
      </c>
      <c r="D121" s="4">
        <f>ATAN((D$6/2)/$R121)*2*45/ATAN(1)</f>
        <v>17.68739676192102</v>
      </c>
      <c r="E121" s="9">
        <v>27.9</v>
      </c>
      <c r="F121" s="13"/>
      <c r="G121" s="7">
        <v>50</v>
      </c>
      <c r="H121" s="4">
        <f>($N121/2)/TAN($O121/2*ATAN(1)/45)</f>
        <v>50.03852113699488</v>
      </c>
      <c r="I121" s="4">
        <f>MAX(H121-Q121,R121-H121)</f>
        <v>0.0934834397925286</v>
      </c>
      <c r="J121" s="8">
        <f>IF(AND(G121&gt;=ROUND(Q121,0),G121&lt;=ROUND(R121,0)),"",ROUND(H121,0))</f>
      </c>
      <c r="K121" t="s">
        <v>113</v>
      </c>
      <c r="L121" s="10" t="s">
        <v>77</v>
      </c>
      <c r="M121" s="12"/>
      <c r="N121" s="4">
        <f>SQRT(A121*A121+B121*B121)</f>
        <v>24.859266489967077</v>
      </c>
      <c r="O121" s="4">
        <f>E121+F121/60</f>
        <v>27.9</v>
      </c>
      <c r="P121" s="9">
        <v>0.1</v>
      </c>
      <c r="Q121" s="4">
        <f>($N121/2)/TAN(($O121+$P121/2)/2*ATAN(1)/45)</f>
        <v>49.945365540295924</v>
      </c>
      <c r="R121" s="4">
        <f>($N121/2)/TAN(($O121-$P121/2)/2*ATAN(1)/45)</f>
        <v>50.13200457678741</v>
      </c>
    </row>
    <row r="122" spans="1:18" ht="12.75">
      <c r="A122" s="5">
        <f>2268*9.12/1000</f>
        <v>20.68416</v>
      </c>
      <c r="B122" s="5">
        <f>1512*9.12/1000</f>
        <v>13.789439999999999</v>
      </c>
      <c r="C122" s="4">
        <f>ATAN((C$6/2)/$R122)*2*45/ATAN(1)</f>
        <v>26.273533928682568</v>
      </c>
      <c r="D122" s="4">
        <f>ATAN((D$6/2)/$R122)*2*45/ATAN(1)</f>
        <v>17.68739676192102</v>
      </c>
      <c r="E122" s="9">
        <v>27.9</v>
      </c>
      <c r="F122" s="13"/>
      <c r="G122" s="7">
        <v>50</v>
      </c>
      <c r="H122" s="4">
        <f>($N122/2)/TAN($O122/2*ATAN(1)/45)</f>
        <v>50.03852113699488</v>
      </c>
      <c r="I122" s="4">
        <f>MAX(H122-Q122,R122-H122)</f>
        <v>0.0934834397925286</v>
      </c>
      <c r="J122" s="8">
        <f>IF(AND(G122&gt;=ROUND(Q122,0),G122&lt;=ROUND(R122,0)),"",ROUND(H122,0))</f>
      </c>
      <c r="K122" t="s">
        <v>113</v>
      </c>
      <c r="L122" s="10" t="s">
        <v>78</v>
      </c>
      <c r="M122" s="12"/>
      <c r="N122" s="4">
        <f>SQRT(A122*A122+B122*B122)</f>
        <v>24.859266489967077</v>
      </c>
      <c r="O122" s="4">
        <f>E122+F122/60</f>
        <v>27.9</v>
      </c>
      <c r="P122" s="9">
        <v>0.1</v>
      </c>
      <c r="Q122" s="4">
        <f>($N122/2)/TAN(($O122+$P122/2)/2*ATAN(1)/45)</f>
        <v>49.945365540295924</v>
      </c>
      <c r="R122" s="4">
        <f>($N122/2)/TAN(($O122-$P122/2)/2*ATAN(1)/45)</f>
        <v>50.13200457678741</v>
      </c>
    </row>
    <row r="123" spans="1:18" ht="12.75">
      <c r="A123" s="5">
        <f>2268*9.12/1000</f>
        <v>20.68416</v>
      </c>
      <c r="B123" s="5">
        <f>1512*9.12/1000</f>
        <v>13.789439999999999</v>
      </c>
      <c r="C123" s="4">
        <f>ATAN((C$6/2)/$R123)*2*45/ATAN(1)</f>
        <v>24.000649721345255</v>
      </c>
      <c r="D123" s="4">
        <f>ATAN((D$6/2)/$R123)*2*45/ATAN(1)</f>
        <v>16.131172094666447</v>
      </c>
      <c r="E123" s="9">
        <v>25.5</v>
      </c>
      <c r="F123" s="13"/>
      <c r="G123" s="7">
        <v>55</v>
      </c>
      <c r="H123" s="4">
        <f>($N123/2)/TAN($O123/2*ATAN(1)/45)</f>
        <v>54.93107489468975</v>
      </c>
      <c r="I123" s="4">
        <f>MAX(H123-Q123,R123-H123)</f>
        <v>0.1115628011565093</v>
      </c>
      <c r="J123" s="8">
        <f>IF(AND(G123&gt;=ROUND(Q123,0),G123&lt;=ROUND(R123,0)),"",ROUND(H123,0))</f>
      </c>
      <c r="K123" t="s">
        <v>113</v>
      </c>
      <c r="L123" s="10" t="s">
        <v>90</v>
      </c>
      <c r="M123" s="12"/>
      <c r="N123" s="4">
        <f>SQRT(A123*A123+B123*B123)</f>
        <v>24.859266489967077</v>
      </c>
      <c r="O123" s="4">
        <f>E123+F123/60</f>
        <v>25.5</v>
      </c>
      <c r="P123" s="9">
        <v>0.1</v>
      </c>
      <c r="Q123" s="4">
        <f>($N123/2)/TAN(($O123+$P123/2)/2*ATAN(1)/45)</f>
        <v>54.81994152112361</v>
      </c>
      <c r="R123" s="4">
        <f>($N123/2)/TAN(($O123-$P123/2)/2*ATAN(1)/45)</f>
        <v>55.04263769584626</v>
      </c>
    </row>
    <row r="124" spans="1:18" ht="12.75">
      <c r="A124" s="13">
        <v>36</v>
      </c>
      <c r="B124" s="13">
        <v>24</v>
      </c>
      <c r="C124" s="4">
        <f>ATAN((C$6/2)/$R124)*2*45/ATAN(1)</f>
        <v>22.007167551413175</v>
      </c>
      <c r="D124" s="4">
        <f>ATAN((D$6/2)/$R124)*2*45/ATAN(1)</f>
        <v>14.772144716760714</v>
      </c>
      <c r="E124" s="9">
        <v>39.6</v>
      </c>
      <c r="F124" s="13"/>
      <c r="G124" s="7">
        <v>60</v>
      </c>
      <c r="H124" s="4">
        <f>($N124/2)/TAN($O124/2*ATAN(1)/45)</f>
        <v>60.088823609223944</v>
      </c>
      <c r="I124" s="4">
        <f>MAX(H124-Q124,R124-H124)</f>
        <v>0.08236436669790237</v>
      </c>
      <c r="J124" s="8">
        <f>IF(AND(G124&gt;=ROUND(Q124,0),G124&lt;=ROUND(R124,0)),"",ROUND(H124,0))</f>
      </c>
      <c r="K124" t="s">
        <v>113</v>
      </c>
      <c r="L124" s="10" t="s">
        <v>80</v>
      </c>
      <c r="M124" s="12"/>
      <c r="N124" s="4">
        <f>SQRT(A124*A124+B124*B124)</f>
        <v>43.266615305567875</v>
      </c>
      <c r="O124" s="4">
        <f>E124+F124/60</f>
        <v>39.6</v>
      </c>
      <c r="P124" s="9">
        <v>0.1</v>
      </c>
      <c r="Q124" s="4">
        <f>($N124/2)/TAN(($O124+$P124/2)/2*ATAN(1)/45)</f>
        <v>60.00665864544405</v>
      </c>
      <c r="R124" s="4">
        <f>($N124/2)/TAN(($O124-$P124/2)/2*ATAN(1)/45)</f>
        <v>60.171187975921846</v>
      </c>
    </row>
    <row r="125" spans="1:18" ht="12.75">
      <c r="A125" s="13">
        <v>36</v>
      </c>
      <c r="B125" s="13">
        <v>24</v>
      </c>
      <c r="C125" s="4">
        <f>ATAN((C$6/2)/$R125)*2*45/ATAN(1)</f>
        <v>18.97932333943947</v>
      </c>
      <c r="D125" s="4">
        <f>ATAN((D$6/2)/$R125)*2*45/ATAN(1)</f>
        <v>12.717393404273922</v>
      </c>
      <c r="E125" s="9">
        <v>34.4</v>
      </c>
      <c r="F125" s="13"/>
      <c r="G125" s="7">
        <v>70</v>
      </c>
      <c r="H125" s="4">
        <f>($N125/2)/TAN($O125/2*ATAN(1)/45)</f>
        <v>69.88592531979417</v>
      </c>
      <c r="I125" s="4">
        <f>MAX(H125-Q125,R125-H125)</f>
        <v>0.10810023356447118</v>
      </c>
      <c r="J125" s="8">
        <f>IF(AND(G125&gt;=ROUND(Q125,0),G125&lt;=ROUND(R125,0)),"",ROUND(H125,0))</f>
      </c>
      <c r="K125" t="s">
        <v>113</v>
      </c>
      <c r="L125" s="10" t="s">
        <v>82</v>
      </c>
      <c r="M125" s="12"/>
      <c r="N125" s="4">
        <f>SQRT(A125*A125+B125*B125)</f>
        <v>43.266615305567875</v>
      </c>
      <c r="O125" s="4">
        <f>E125+F125/60</f>
        <v>34.4</v>
      </c>
      <c r="P125" s="9">
        <v>0.1</v>
      </c>
      <c r="Q125" s="4">
        <f>($N125/2)/TAN(($O125+$P125/2)/2*ATAN(1)/45)</f>
        <v>69.77812940524576</v>
      </c>
      <c r="R125" s="4">
        <f>($N125/2)/TAN(($O125-$P125/2)/2*ATAN(1)/45)</f>
        <v>69.99402555335864</v>
      </c>
    </row>
    <row r="126" spans="1:18" ht="12.75">
      <c r="A126" s="13">
        <v>36</v>
      </c>
      <c r="B126" s="13">
        <v>24</v>
      </c>
      <c r="C126" s="4">
        <f>ATAN((C$6/2)/$R126)*2*45/ATAN(1)</f>
        <v>18.92169489666428</v>
      </c>
      <c r="D126" s="4">
        <f>ATAN((D$6/2)/$R126)*2*45/ATAN(1)</f>
        <v>12.678387175470847</v>
      </c>
      <c r="E126" s="9">
        <v>34.3</v>
      </c>
      <c r="F126" s="13"/>
      <c r="G126" s="7">
        <v>70</v>
      </c>
      <c r="H126" s="4">
        <f>($N126/2)/TAN($O126/2*ATAN(1)/45)</f>
        <v>70.10243143778311</v>
      </c>
      <c r="I126" s="4">
        <f>MAX(H126-Q126,R126-H126)</f>
        <v>0.10871287490401471</v>
      </c>
      <c r="J126" s="8">
        <f>IF(AND(G126&gt;=ROUND(Q126,0),G126&lt;=ROUND(R126,0)),"",ROUND(H126,0))</f>
      </c>
      <c r="K126" t="s">
        <v>113</v>
      </c>
      <c r="L126" s="10" t="s">
        <v>81</v>
      </c>
      <c r="M126" s="12"/>
      <c r="N126" s="4">
        <f>SQRT(A126*A126+B126*B126)</f>
        <v>43.266615305567875</v>
      </c>
      <c r="O126" s="4">
        <f>E126+F126/60</f>
        <v>34.3</v>
      </c>
      <c r="P126" s="9">
        <v>0.1</v>
      </c>
      <c r="Q126" s="4">
        <f>($N126/2)/TAN(($O126+$P126/2)/2*ATAN(1)/45)</f>
        <v>69.99402555335864</v>
      </c>
      <c r="R126" s="4">
        <f>($N126/2)/TAN(($O126-$P126/2)/2*ATAN(1)/45)</f>
        <v>70.21114431268713</v>
      </c>
    </row>
    <row r="127" spans="1:18" ht="12.75">
      <c r="A127" s="13">
        <v>36</v>
      </c>
      <c r="B127" s="13">
        <v>24</v>
      </c>
      <c r="C127" s="4">
        <f>ATAN((C$6/2)/$R127)*2*45/ATAN(1)</f>
        <v>18.92169489666428</v>
      </c>
      <c r="D127" s="4">
        <f>ATAN((D$6/2)/$R127)*2*45/ATAN(1)</f>
        <v>12.678387175470847</v>
      </c>
      <c r="E127" s="9">
        <v>34.3</v>
      </c>
      <c r="F127" s="13"/>
      <c r="G127" s="7">
        <v>70</v>
      </c>
      <c r="H127" s="4">
        <f>($N127/2)/TAN($O127/2*ATAN(1)/45)</f>
        <v>70.10243143778311</v>
      </c>
      <c r="I127" s="4">
        <f>MAX(H127-Q127,R127-H127)</f>
        <v>0.10871287490401471</v>
      </c>
      <c r="J127" s="8">
        <f>IF(AND(G127&gt;=ROUND(Q127,0),G127&lt;=ROUND(R127,0)),"",ROUND(H127,0))</f>
      </c>
      <c r="K127" t="s">
        <v>113</v>
      </c>
      <c r="L127" s="10" t="s">
        <v>84</v>
      </c>
      <c r="M127" s="12"/>
      <c r="N127" s="4">
        <f>SQRT(A127*A127+B127*B127)</f>
        <v>43.266615305567875</v>
      </c>
      <c r="O127" s="4">
        <f>E127+F127/60</f>
        <v>34.3</v>
      </c>
      <c r="P127" s="9">
        <v>0.1</v>
      </c>
      <c r="Q127" s="4">
        <f>($N127/2)/TAN(($O127+$P127/2)/2*ATAN(1)/45)</f>
        <v>69.99402555335864</v>
      </c>
      <c r="R127" s="4">
        <f>($N127/2)/TAN(($O127-$P127/2)/2*ATAN(1)/45)</f>
        <v>70.21114431268713</v>
      </c>
    </row>
    <row r="128" spans="1:18" ht="12.75">
      <c r="A128" s="13">
        <v>36</v>
      </c>
      <c r="B128" s="13">
        <v>24</v>
      </c>
      <c r="C128" s="4">
        <f>ATAN((C$6/2)/$R128)*2*45/ATAN(1)</f>
        <v>18.92169489666428</v>
      </c>
      <c r="D128" s="4">
        <f>ATAN((D$6/2)/$R128)*2*45/ATAN(1)</f>
        <v>12.678387175470847</v>
      </c>
      <c r="E128" s="9">
        <v>34.3</v>
      </c>
      <c r="F128" s="13"/>
      <c r="G128" s="7">
        <v>70</v>
      </c>
      <c r="H128" s="4">
        <f>($N128/2)/TAN($O128/2*ATAN(1)/45)</f>
        <v>70.10243143778311</v>
      </c>
      <c r="I128" s="4">
        <f>MAX(H128-Q128,R128-H128)</f>
        <v>0.10871287490401471</v>
      </c>
      <c r="J128" s="8">
        <f>IF(AND(G128&gt;=ROUND(Q128,0),G128&lt;=ROUND(R128,0)),"",ROUND(H128,0))</f>
      </c>
      <c r="K128" t="s">
        <v>113</v>
      </c>
      <c r="L128" s="10" t="s">
        <v>85</v>
      </c>
      <c r="M128" s="12"/>
      <c r="N128" s="4">
        <f>SQRT(A128*A128+B128*B128)</f>
        <v>43.266615305567875</v>
      </c>
      <c r="O128" s="4">
        <f>E128+F128/60</f>
        <v>34.3</v>
      </c>
      <c r="P128" s="9">
        <v>0.1</v>
      </c>
      <c r="Q128" s="4">
        <f>($N128/2)/TAN(($O128+$P128/2)/2*ATAN(1)/45)</f>
        <v>69.99402555335864</v>
      </c>
      <c r="R128" s="4">
        <f>($N128/2)/TAN(($O128-$P128/2)/2*ATAN(1)/45)</f>
        <v>70.21114431268713</v>
      </c>
    </row>
    <row r="129" spans="1:18" ht="12.75">
      <c r="A129" s="13">
        <v>36</v>
      </c>
      <c r="B129" s="13">
        <v>24</v>
      </c>
      <c r="C129" s="4">
        <f>ATAN((C$6/2)/$R129)*2*45/ATAN(1)</f>
        <v>18.92169489666428</v>
      </c>
      <c r="D129" s="4">
        <f>ATAN((D$6/2)/$R129)*2*45/ATAN(1)</f>
        <v>12.678387175470847</v>
      </c>
      <c r="E129" s="9">
        <v>34.3</v>
      </c>
      <c r="F129" s="13"/>
      <c r="G129" s="7">
        <v>70</v>
      </c>
      <c r="H129" s="4">
        <f>($N129/2)/TAN($O129/2*ATAN(1)/45)</f>
        <v>70.10243143778311</v>
      </c>
      <c r="I129" s="4">
        <f>MAX(H129-Q129,R129-H129)</f>
        <v>0.10871287490401471</v>
      </c>
      <c r="J129" s="8">
        <f>IF(AND(G129&gt;=ROUND(Q129,0),G129&lt;=ROUND(R129,0)),"",ROUND(H129,0))</f>
      </c>
      <c r="K129" t="s">
        <v>113</v>
      </c>
      <c r="L129" s="10" t="s">
        <v>91</v>
      </c>
      <c r="M129" s="12"/>
      <c r="N129" s="4">
        <f>SQRT(A129*A129+B129*B129)</f>
        <v>43.266615305567875</v>
      </c>
      <c r="O129" s="4">
        <f>E129+F129/60</f>
        <v>34.3</v>
      </c>
      <c r="P129" s="9">
        <v>0.1</v>
      </c>
      <c r="Q129" s="4">
        <f>($N129/2)/TAN(($O129+$P129/2)/2*ATAN(1)/45)</f>
        <v>69.99402555335864</v>
      </c>
      <c r="R129" s="4">
        <f>($N129/2)/TAN(($O129-$P129/2)/2*ATAN(1)/45)</f>
        <v>70.21114431268713</v>
      </c>
    </row>
    <row r="130" spans="1:18" ht="12.75">
      <c r="A130" s="13">
        <v>36</v>
      </c>
      <c r="B130" s="13">
        <v>24</v>
      </c>
      <c r="C130" s="4">
        <f>ATAN((C$6/2)/$R130)*2*45/ATAN(1)</f>
        <v>18.92169489666428</v>
      </c>
      <c r="D130" s="4">
        <f>ATAN((D$6/2)/$R130)*2*45/ATAN(1)</f>
        <v>12.678387175470847</v>
      </c>
      <c r="E130" s="9">
        <v>34.3</v>
      </c>
      <c r="F130" s="13"/>
      <c r="G130" s="7">
        <v>70</v>
      </c>
      <c r="H130" s="4">
        <f>($N130/2)/TAN($O130/2*ATAN(1)/45)</f>
        <v>70.10243143778311</v>
      </c>
      <c r="I130" s="4">
        <f>MAX(H130-Q130,R130-H130)</f>
        <v>0.10871287490401471</v>
      </c>
      <c r="J130" s="8">
        <f>IF(AND(G130&gt;=ROUND(Q130,0),G130&lt;=ROUND(R130,0)),"",ROUND(H130,0))</f>
      </c>
      <c r="K130" t="s">
        <v>113</v>
      </c>
      <c r="L130" s="10" t="s">
        <v>92</v>
      </c>
      <c r="M130" s="12"/>
      <c r="N130" s="4">
        <f>SQRT(A130*A130+B130*B130)</f>
        <v>43.266615305567875</v>
      </c>
      <c r="O130" s="4">
        <f>E130+F130/60</f>
        <v>34.3</v>
      </c>
      <c r="P130" s="9">
        <v>0.1</v>
      </c>
      <c r="Q130" s="4">
        <f>($N130/2)/TAN(($O130+$P130/2)/2*ATAN(1)/45)</f>
        <v>69.99402555335864</v>
      </c>
      <c r="R130" s="4">
        <f>($N130/2)/TAN(($O130-$P130/2)/2*ATAN(1)/45)</f>
        <v>70.21114431268713</v>
      </c>
    </row>
    <row r="131" spans="1:18" ht="12.75">
      <c r="A131" s="13">
        <v>36</v>
      </c>
      <c r="B131" s="13">
        <v>24</v>
      </c>
      <c r="C131" s="4">
        <f>ATAN((C$6/2)/$R131)*2*45/ATAN(1)</f>
        <v>18.92169489666428</v>
      </c>
      <c r="D131" s="4">
        <f>ATAN((D$6/2)/$R131)*2*45/ATAN(1)</f>
        <v>12.678387175470847</v>
      </c>
      <c r="E131" s="9">
        <v>34.3</v>
      </c>
      <c r="F131" s="13"/>
      <c r="G131" s="7">
        <v>70</v>
      </c>
      <c r="H131" s="4">
        <f>($N131/2)/TAN($O131/2*ATAN(1)/45)</f>
        <v>70.10243143778311</v>
      </c>
      <c r="I131" s="4">
        <f>MAX(H131-Q131,R131-H131)</f>
        <v>0.10871287490401471</v>
      </c>
      <c r="J131" s="8">
        <f>IF(AND(G131&gt;=ROUND(Q131,0),G131&lt;=ROUND(R131,0)),"",ROUND(H131,0))</f>
      </c>
      <c r="K131" t="s">
        <v>113</v>
      </c>
      <c r="L131" s="10" t="s">
        <v>93</v>
      </c>
      <c r="M131" s="12"/>
      <c r="N131" s="4">
        <f>SQRT(A131*A131+B131*B131)</f>
        <v>43.266615305567875</v>
      </c>
      <c r="O131" s="4">
        <f>E131+F131/60</f>
        <v>34.3</v>
      </c>
      <c r="P131" s="9">
        <v>0.1</v>
      </c>
      <c r="Q131" s="4">
        <f>($N131/2)/TAN(($O131+$P131/2)/2*ATAN(1)/45)</f>
        <v>69.99402555335864</v>
      </c>
      <c r="R131" s="4">
        <f>($N131/2)/TAN(($O131-$P131/2)/2*ATAN(1)/45)</f>
        <v>70.21114431268713</v>
      </c>
    </row>
    <row r="132" spans="1:18" ht="12.75">
      <c r="A132" s="13">
        <v>36</v>
      </c>
      <c r="B132" s="13">
        <v>24</v>
      </c>
      <c r="C132" s="4">
        <f>ATAN((C$6/2)/$R132)*2*45/ATAN(1)</f>
        <v>16.633303915920134</v>
      </c>
      <c r="D132" s="4">
        <f>ATAN((D$6/2)/$R132)*2*45/ATAN(1)</f>
        <v>11.132256530981737</v>
      </c>
      <c r="E132" s="9">
        <v>30.3</v>
      </c>
      <c r="F132" s="13"/>
      <c r="G132" s="7">
        <v>80</v>
      </c>
      <c r="H132" s="4">
        <f>($N132/2)/TAN($O132/2*ATAN(1)/45)</f>
        <v>79.89931040898733</v>
      </c>
      <c r="I132" s="4">
        <f>MAX(H132-Q132,R132-H132)</f>
        <v>0.13842225584392054</v>
      </c>
      <c r="J132" s="8">
        <f>IF(AND(G132&gt;=ROUND(Q132,0),G132&lt;=ROUND(R132,0)),"",ROUND(H132,0))</f>
      </c>
      <c r="K132" t="s">
        <v>113</v>
      </c>
      <c r="L132" s="10" t="s">
        <v>94</v>
      </c>
      <c r="M132" s="12"/>
      <c r="N132" s="4">
        <f>SQRT(A132*A132+B132*B132)</f>
        <v>43.266615305567875</v>
      </c>
      <c r="O132" s="4">
        <f>E132+F132/60</f>
        <v>30.3</v>
      </c>
      <c r="P132" s="9">
        <v>0.1</v>
      </c>
      <c r="Q132" s="4">
        <f>($N132/2)/TAN(($O132+$P132/2)/2*ATAN(1)/45)</f>
        <v>79.7613335776553</v>
      </c>
      <c r="R132" s="4">
        <f>($N132/2)/TAN(($O132-$P132/2)/2*ATAN(1)/45)</f>
        <v>80.03773266483125</v>
      </c>
    </row>
    <row r="133" spans="1:18" ht="12.75">
      <c r="A133" s="13">
        <v>36</v>
      </c>
      <c r="B133" s="13">
        <v>24</v>
      </c>
      <c r="C133" s="4">
        <f>ATAN((C$6/2)/$R133)*2*45/ATAN(1)</f>
        <v>13.310942635128855</v>
      </c>
      <c r="D133" s="4">
        <f>ATAN((D$6/2)/$R133)*2*45/ATAN(1)</f>
        <v>8.89617521597665</v>
      </c>
      <c r="E133" s="9">
        <v>24.4</v>
      </c>
      <c r="F133" s="13"/>
      <c r="G133" s="7">
        <v>100</v>
      </c>
      <c r="H133" s="4">
        <f>($N133/2)/TAN($O133/2*ATAN(1)/45)</f>
        <v>100.05801070427522</v>
      </c>
      <c r="I133" s="4">
        <f>MAX(H133-Q133,R133-H133)</f>
        <v>0.211795512625514</v>
      </c>
      <c r="J133" s="8">
        <f>IF(AND(G133&gt;=ROUND(Q133,0),G133&lt;=ROUND(R133,0)),"",ROUND(H133,0))</f>
      </c>
      <c r="K133" t="s">
        <v>113</v>
      </c>
      <c r="L133" s="10" t="s">
        <v>95</v>
      </c>
      <c r="M133" s="12"/>
      <c r="N133" s="4">
        <f>SQRT(A133*A133+B133*B133)</f>
        <v>43.266615305567875</v>
      </c>
      <c r="O133" s="4">
        <f>E133+F133/60</f>
        <v>24.4</v>
      </c>
      <c r="P133" s="9">
        <v>0.1</v>
      </c>
      <c r="Q133" s="4">
        <f>($N133/2)/TAN(($O133+$P133/2)/2*ATAN(1)/45)</f>
        <v>99.84706832617495</v>
      </c>
      <c r="R133" s="4">
        <f>($N133/2)/TAN(($O133-$P133/2)/2*ATAN(1)/45)</f>
        <v>100.26980621690073</v>
      </c>
    </row>
    <row r="134" spans="1:18" ht="12.75">
      <c r="A134" s="13">
        <v>36</v>
      </c>
      <c r="B134" s="13">
        <v>24</v>
      </c>
      <c r="C134" s="4">
        <f>ATAN((C$6/2)/$R134)*2*45/ATAN(1)</f>
        <v>12.697571165217951</v>
      </c>
      <c r="D134" s="4">
        <f>ATAN((D$6/2)/$R134)*2*45/ATAN(1)</f>
        <v>8.484326314645317</v>
      </c>
      <c r="E134" s="9">
        <v>23.3</v>
      </c>
      <c r="F134" s="13"/>
      <c r="G134" s="7">
        <v>105</v>
      </c>
      <c r="H134" s="4">
        <f>($N134/2)/TAN($O134/2*ATAN(1)/45)</f>
        <v>104.92431468452483</v>
      </c>
      <c r="I134" s="4">
        <f>MAX(H134-Q134,R134-H134)</f>
        <v>0.23197818555495076</v>
      </c>
      <c r="J134" s="8">
        <f>IF(AND(G134&gt;=ROUND(Q134,0),G134&lt;=ROUND(R134,0)),"",ROUND(H134,0))</f>
      </c>
      <c r="K134" t="s">
        <v>113</v>
      </c>
      <c r="L134" s="10" t="s">
        <v>102</v>
      </c>
      <c r="M134" s="12"/>
      <c r="N134" s="4">
        <f>SQRT(A134*A134+B134*B134)</f>
        <v>43.266615305567875</v>
      </c>
      <c r="O134" s="4">
        <f>E134+F134/60</f>
        <v>23.3</v>
      </c>
      <c r="P134" s="9">
        <v>0.1</v>
      </c>
      <c r="Q134" s="4">
        <f>($N134/2)/TAN(($O134+$P134/2)/2*ATAN(1)/45)</f>
        <v>104.69331628140444</v>
      </c>
      <c r="R134" s="4">
        <f>($N134/2)/TAN(($O134-$P134/2)/2*ATAN(1)/45)</f>
        <v>105.15629287007978</v>
      </c>
    </row>
    <row r="135" spans="1:18" ht="12.75">
      <c r="A135" s="13">
        <v>36</v>
      </c>
      <c r="B135" s="13">
        <v>24</v>
      </c>
      <c r="C135" s="4">
        <f>ATAN((C$6/2)/$R135)*2*45/ATAN(1)</f>
        <v>12.697571165217951</v>
      </c>
      <c r="D135" s="4">
        <f>ATAN((D$6/2)/$R135)*2*45/ATAN(1)</f>
        <v>8.484326314645317</v>
      </c>
      <c r="E135" s="9">
        <v>23.3</v>
      </c>
      <c r="F135" s="13"/>
      <c r="G135" s="7">
        <v>105</v>
      </c>
      <c r="H135" s="4">
        <f>($N135/2)/TAN($O135/2*ATAN(1)/45)</f>
        <v>104.92431468452483</v>
      </c>
      <c r="I135" s="4">
        <f>MAX(H135-Q135,R135-H135)</f>
        <v>0.23197818555495076</v>
      </c>
      <c r="J135" s="8">
        <f>IF(AND(G135&gt;=ROUND(Q135,0),G135&lt;=ROUND(R135,0)),"",ROUND(H135,0))</f>
      </c>
      <c r="K135" t="s">
        <v>113</v>
      </c>
      <c r="L135" s="10" t="s">
        <v>87</v>
      </c>
      <c r="M135" s="12"/>
      <c r="N135" s="4">
        <f>SQRT(A135*A135+B135*B135)</f>
        <v>43.266615305567875</v>
      </c>
      <c r="O135" s="4">
        <f>E135+F135/60</f>
        <v>23.3</v>
      </c>
      <c r="P135" s="9">
        <v>0.1</v>
      </c>
      <c r="Q135" s="4">
        <f>($N135/2)/TAN(($O135+$P135/2)/2*ATAN(1)/45)</f>
        <v>104.69331628140444</v>
      </c>
      <c r="R135" s="4">
        <f>($N135/2)/TAN(($O135-$P135/2)/2*ATAN(1)/45)</f>
        <v>105.15629287007978</v>
      </c>
    </row>
    <row r="136" spans="1:18" ht="12.75">
      <c r="A136" s="13">
        <v>36</v>
      </c>
      <c r="B136" s="13">
        <v>24</v>
      </c>
      <c r="C136" s="4">
        <f>ATAN((C$6/2)/$R136)*2*45/ATAN(1)</f>
        <v>12.697571165217951</v>
      </c>
      <c r="D136" s="4">
        <f>ATAN((D$6/2)/$R136)*2*45/ATAN(1)</f>
        <v>8.484326314645317</v>
      </c>
      <c r="E136" s="9">
        <v>23.3</v>
      </c>
      <c r="F136" s="13"/>
      <c r="G136" s="7">
        <v>105</v>
      </c>
      <c r="H136" s="4">
        <f>($N136/2)/TAN($O136/2*ATAN(1)/45)</f>
        <v>104.92431468452483</v>
      </c>
      <c r="I136" s="4">
        <f>MAX(H136-Q136,R136-H136)</f>
        <v>0.23197818555495076</v>
      </c>
      <c r="J136" s="8">
        <f>IF(AND(G136&gt;=ROUND(Q136,0),G136&lt;=ROUND(R136,0)),"",ROUND(H136,0))</f>
      </c>
      <c r="K136" t="s">
        <v>113</v>
      </c>
      <c r="L136" s="10" t="s">
        <v>86</v>
      </c>
      <c r="M136" s="12"/>
      <c r="N136" s="4">
        <f>SQRT(A136*A136+B136*B136)</f>
        <v>43.266615305567875</v>
      </c>
      <c r="O136" s="4">
        <f>E136+F136/60</f>
        <v>23.3</v>
      </c>
      <c r="P136" s="9">
        <v>0.1</v>
      </c>
      <c r="Q136" s="4">
        <f>($N136/2)/TAN(($O136+$P136/2)/2*ATAN(1)/45)</f>
        <v>104.69331628140444</v>
      </c>
      <c r="R136" s="4">
        <f>($N136/2)/TAN(($O136-$P136/2)/2*ATAN(1)/45)</f>
        <v>105.15629287007978</v>
      </c>
    </row>
    <row r="137" spans="1:18" ht="12.75">
      <c r="A137" s="13">
        <v>36</v>
      </c>
      <c r="B137" s="13">
        <v>24</v>
      </c>
      <c r="C137" s="4">
        <f>ATAN((C$6/2)/$R137)*2*45/ATAN(1)</f>
        <v>11.088384430490052</v>
      </c>
      <c r="D137" s="4">
        <f>ATAN((D$6/2)/$R137)*2*45/ATAN(1)</f>
        <v>7.405090112148929</v>
      </c>
      <c r="E137" s="9">
        <v>20.4</v>
      </c>
      <c r="F137" s="13"/>
      <c r="G137" s="7">
        <v>120</v>
      </c>
      <c r="H137" s="4">
        <f>($N137/2)/TAN($O137/2*ATAN(1)/45)</f>
        <v>120.23286896032334</v>
      </c>
      <c r="I137" s="4">
        <f>MAX(H137-Q137,R137-H137)</f>
        <v>0.30173973881491634</v>
      </c>
      <c r="J137" s="8">
        <f>IF(AND(G137&gt;=ROUND(Q137,0),G137&lt;=ROUND(R137,0)),"",ROUND(H137,0))</f>
      </c>
      <c r="K137" t="s">
        <v>113</v>
      </c>
      <c r="L137" s="10" t="s">
        <v>96</v>
      </c>
      <c r="M137" s="12"/>
      <c r="N137" s="4">
        <f>SQRT(A137*A137+B137*B137)</f>
        <v>43.266615305567875</v>
      </c>
      <c r="O137" s="4">
        <f>E137+F137/60</f>
        <v>20.4</v>
      </c>
      <c r="P137" s="9">
        <v>0.1</v>
      </c>
      <c r="Q137" s="4">
        <f>($N137/2)/TAN(($O137+$P137/2)/2*ATAN(1)/45)</f>
        <v>119.932589138925</v>
      </c>
      <c r="R137" s="4">
        <f>($N137/2)/TAN(($O137-$P137/2)/2*ATAN(1)/45)</f>
        <v>120.53460869913826</v>
      </c>
    </row>
    <row r="138" spans="1:18" ht="12.75">
      <c r="A138" s="5">
        <f>2268*9.12/1000</f>
        <v>20.68416</v>
      </c>
      <c r="B138" s="5">
        <f>1512*9.12/1000</f>
        <v>13.789439999999999</v>
      </c>
      <c r="C138" s="4">
        <f>ATAN((C$6/2)/$R138)*2*45/ATAN(1)</f>
        <v>10.687718600941404</v>
      </c>
      <c r="D138" s="4">
        <f>ATAN((D$6/2)/$R138)*2*45/ATAN(1)</f>
        <v>7.136637001540239</v>
      </c>
      <c r="E138" s="9">
        <v>11.4</v>
      </c>
      <c r="F138" s="13"/>
      <c r="G138" s="7">
        <v>125</v>
      </c>
      <c r="H138" s="4">
        <f>($N138/2)/TAN($O138/2*ATAN(1)/45)</f>
        <v>124.52886585921172</v>
      </c>
      <c r="I138" s="4">
        <f>MAX(H138-Q138,R138-H138)</f>
        <v>0.5522136773483766</v>
      </c>
      <c r="J138" s="8">
        <f>IF(AND(G138&gt;=ROUND(Q138,0),G138&lt;=ROUND(R138,0)),"",ROUND(H138,0))</f>
      </c>
      <c r="K138" t="s">
        <v>113</v>
      </c>
      <c r="L138" s="10" t="s">
        <v>79</v>
      </c>
      <c r="M138" s="12"/>
      <c r="N138" s="4">
        <f>SQRT(A138*A138+B138*B138)</f>
        <v>24.859266489967077</v>
      </c>
      <c r="O138" s="4">
        <f>E138+F138/60</f>
        <v>11.4</v>
      </c>
      <c r="P138" s="9">
        <v>0.1</v>
      </c>
      <c r="Q138" s="4">
        <f>($N138/2)/TAN(($O138+$P138/2)/2*ATAN(1)/45)</f>
        <v>123.98145915729354</v>
      </c>
      <c r="R138" s="4">
        <f>($N138/2)/TAN(($O138-$P138/2)/2*ATAN(1)/45)</f>
        <v>125.0810795365601</v>
      </c>
    </row>
    <row r="139" spans="1:18" ht="12.75">
      <c r="A139" s="13">
        <v>36</v>
      </c>
      <c r="B139" s="13">
        <v>24</v>
      </c>
      <c r="C139" s="4">
        <f>ATAN((C$6/2)/$R139)*2*45/ATAN(1)</f>
        <v>9.874517049106629</v>
      </c>
      <c r="D139" s="4">
        <f>ATAN((D$6/2)/$R139)*2*45/ATAN(1)</f>
        <v>6.592072590904306</v>
      </c>
      <c r="E139" s="9">
        <v>18.2</v>
      </c>
      <c r="F139" s="13"/>
      <c r="G139" s="7">
        <v>135</v>
      </c>
      <c r="H139" s="4">
        <f>($N139/2)/TAN($O139/2*ATAN(1)/45)</f>
        <v>135.06125253590858</v>
      </c>
      <c r="I139" s="4">
        <f>MAX(H139-Q139,R139-H139)</f>
        <v>0.3783923207594171</v>
      </c>
      <c r="J139" s="8">
        <f>IF(AND(G139&gt;=ROUND(Q139,0),G139&lt;=ROUND(R139,0)),"",ROUND(H139,0))</f>
      </c>
      <c r="K139" t="s">
        <v>113</v>
      </c>
      <c r="L139" s="10" t="s">
        <v>111</v>
      </c>
      <c r="M139" s="12"/>
      <c r="N139" s="4">
        <f>SQRT(A139*A139+B139*B139)</f>
        <v>43.266615305567875</v>
      </c>
      <c r="O139" s="4">
        <f>E139+F139/60</f>
        <v>18.2</v>
      </c>
      <c r="P139" s="9">
        <v>0.1</v>
      </c>
      <c r="Q139" s="4">
        <f>($N139/2)/TAN(($O139+$P139/2)/2*ATAN(1)/45)</f>
        <v>134.684916181966</v>
      </c>
      <c r="R139" s="4">
        <f>($N139/2)/TAN(($O139-$P139/2)/2*ATAN(1)/45)</f>
        <v>135.439644856668</v>
      </c>
    </row>
    <row r="140" spans="1:18" ht="12.75">
      <c r="A140" s="13">
        <v>36</v>
      </c>
      <c r="B140" s="13">
        <v>24</v>
      </c>
      <c r="C140" s="4">
        <f>ATAN((C$6/2)/$R140)*2*45/ATAN(1)</f>
        <v>9.874517049106629</v>
      </c>
      <c r="D140" s="4">
        <f>ATAN((D$6/2)/$R140)*2*45/ATAN(1)</f>
        <v>6.592072590904306</v>
      </c>
      <c r="E140" s="9">
        <v>18.2</v>
      </c>
      <c r="F140" s="13"/>
      <c r="G140" s="7">
        <v>135</v>
      </c>
      <c r="H140" s="4">
        <f>($N140/2)/TAN($O140/2*ATAN(1)/45)</f>
        <v>135.06125253590858</v>
      </c>
      <c r="I140" s="4">
        <f>MAX(H140-Q140,R140-H140)</f>
        <v>0.3783923207594171</v>
      </c>
      <c r="J140" s="8">
        <f>IF(AND(G140&gt;=ROUND(Q140,0),G140&lt;=ROUND(R140,0)),"",ROUND(H140,0))</f>
      </c>
      <c r="K140" t="s">
        <v>113</v>
      </c>
      <c r="L140" s="10" t="s">
        <v>83</v>
      </c>
      <c r="M140" s="12"/>
      <c r="N140" s="4">
        <f>SQRT(A140*A140+B140*B140)</f>
        <v>43.266615305567875</v>
      </c>
      <c r="O140" s="4">
        <f>E140+F140/60</f>
        <v>18.2</v>
      </c>
      <c r="P140" s="9">
        <v>0.1</v>
      </c>
      <c r="Q140" s="4">
        <f>($N140/2)/TAN(($O140+$P140/2)/2*ATAN(1)/45)</f>
        <v>134.684916181966</v>
      </c>
      <c r="R140" s="4">
        <f>($N140/2)/TAN(($O140-$P140/2)/2*ATAN(1)/45)</f>
        <v>135.439644856668</v>
      </c>
    </row>
    <row r="141" spans="1:18" ht="12.75">
      <c r="A141" s="13">
        <v>36</v>
      </c>
      <c r="B141" s="13">
        <v>24</v>
      </c>
      <c r="C141" s="4">
        <f>ATAN((C$6/2)/$R141)*2*45/ATAN(1)</f>
        <v>9.874517049106629</v>
      </c>
      <c r="D141" s="4">
        <f>ATAN((D$6/2)/$R141)*2*45/ATAN(1)</f>
        <v>6.592072590904306</v>
      </c>
      <c r="E141" s="9">
        <v>18.2</v>
      </c>
      <c r="F141" s="13"/>
      <c r="G141" s="7">
        <v>135</v>
      </c>
      <c r="H141" s="4">
        <f>($N141/2)/TAN($O141/2*ATAN(1)/45)</f>
        <v>135.06125253590858</v>
      </c>
      <c r="I141" s="4">
        <f>MAX(H141-Q141,R141-H141)</f>
        <v>0.3783923207594171</v>
      </c>
      <c r="J141" s="8">
        <f>IF(AND(G141&gt;=ROUND(Q141,0),G141&lt;=ROUND(R141,0)),"",ROUND(H141,0))</f>
      </c>
      <c r="K141" t="s">
        <v>113</v>
      </c>
      <c r="L141" s="10" t="s">
        <v>109</v>
      </c>
      <c r="M141" s="12"/>
      <c r="N141" s="4">
        <f>SQRT(A141*A141+B141*B141)</f>
        <v>43.266615305567875</v>
      </c>
      <c r="O141" s="4">
        <f>E141+F141/60</f>
        <v>18.2</v>
      </c>
      <c r="P141" s="9">
        <v>0.1</v>
      </c>
      <c r="Q141" s="4">
        <f>($N141/2)/TAN(($O141+$P141/2)/2*ATAN(1)/45)</f>
        <v>134.684916181966</v>
      </c>
      <c r="R141" s="4">
        <f>($N141/2)/TAN(($O141-$P141/2)/2*ATAN(1)/45)</f>
        <v>135.439644856668</v>
      </c>
    </row>
    <row r="142" spans="1:18" ht="12.75">
      <c r="A142" s="13">
        <v>36</v>
      </c>
      <c r="B142" s="13">
        <v>24</v>
      </c>
      <c r="C142" s="4">
        <f>ATAN((C$6/2)/$R142)*2*45/ATAN(1)</f>
        <v>8.885262840272095</v>
      </c>
      <c r="D142" s="4">
        <f>ATAN((D$6/2)/$R142)*2*45/ATAN(1)</f>
        <v>5.9301089327443925</v>
      </c>
      <c r="E142" s="9">
        <v>16.4</v>
      </c>
      <c r="F142" s="13"/>
      <c r="G142" s="7">
        <v>150</v>
      </c>
      <c r="H142" s="4">
        <f>($N142/2)/TAN($O142/2*ATAN(1)/45)</f>
        <v>150.1247548751301</v>
      </c>
      <c r="I142" s="4">
        <f>MAX(H142-Q142,R142-H142)</f>
        <v>0.465416815847135</v>
      </c>
      <c r="J142" s="8">
        <f>IF(AND(G142&gt;=ROUND(Q142,0),G142&lt;=ROUND(R142,0)),"",ROUND(H142,0))</f>
      </c>
      <c r="K142" t="s">
        <v>113</v>
      </c>
      <c r="L142" s="10" t="s">
        <v>103</v>
      </c>
      <c r="M142" s="12"/>
      <c r="N142" s="4">
        <f>SQRT(A142*A142+B142*B142)</f>
        <v>43.266615305567875</v>
      </c>
      <c r="O142" s="4">
        <f>E142+F142/60</f>
        <v>16.4</v>
      </c>
      <c r="P142" s="9">
        <v>0.1</v>
      </c>
      <c r="Q142" s="4">
        <f>($N142/2)/TAN(($O142+$P142/2)/2*ATAN(1)/45)</f>
        <v>149.66214805608428</v>
      </c>
      <c r="R142" s="4">
        <f>($N142/2)/TAN(($O142-$P142/2)/2*ATAN(1)/45)</f>
        <v>150.59017169097723</v>
      </c>
    </row>
    <row r="143" spans="1:18" ht="12.75">
      <c r="A143" s="13">
        <v>36</v>
      </c>
      <c r="B143" s="13">
        <v>24</v>
      </c>
      <c r="C143" s="4">
        <f>ATAN((C$6/2)/$R143)*2*45/ATAN(1)</f>
        <v>7.8444439074323515</v>
      </c>
      <c r="D143" s="4">
        <f>ATAN((D$6/2)/$R143)*2*45/ATAN(1)</f>
        <v>5.234170437986677</v>
      </c>
      <c r="E143" s="9">
        <v>14.5</v>
      </c>
      <c r="F143" s="13"/>
      <c r="G143" s="7">
        <v>170</v>
      </c>
      <c r="H143" s="4">
        <f>($N143/2)/TAN($O143/2*ATAN(1)/45)</f>
        <v>170.0516923114296</v>
      </c>
      <c r="I143" s="4">
        <f>MAX(H143-Q143,R143-H143)</f>
        <v>0.5947313636444278</v>
      </c>
      <c r="J143" s="8">
        <f>IF(AND(G143&gt;=ROUND(Q143,0),G143&lt;=ROUND(R143,0)),"",ROUND(H143,0))</f>
      </c>
      <c r="K143" t="s">
        <v>113</v>
      </c>
      <c r="L143" s="10" t="s">
        <v>112</v>
      </c>
      <c r="M143" s="12"/>
      <c r="N143" s="4">
        <f>SQRT(A143*A143+B143*B143)</f>
        <v>43.266615305567875</v>
      </c>
      <c r="O143" s="4">
        <f>E143+F143/60</f>
        <v>14.5</v>
      </c>
      <c r="P143" s="9">
        <v>0.1</v>
      </c>
      <c r="Q143" s="4">
        <f>($N143/2)/TAN(($O143+$P143/2)/2*ATAN(1)/45)</f>
        <v>169.46102668454037</v>
      </c>
      <c r="R143" s="4">
        <f>($N143/2)/TAN(($O143-$P143/2)/2*ATAN(1)/45)</f>
        <v>170.64642367507403</v>
      </c>
    </row>
    <row r="144" spans="1:18" ht="12.75">
      <c r="A144" s="13">
        <v>36</v>
      </c>
      <c r="B144" s="13">
        <v>24</v>
      </c>
      <c r="C144" s="4">
        <f>ATAN((C$6/2)/$R144)*2*45/ATAN(1)</f>
        <v>7.407148718604902</v>
      </c>
      <c r="D144" s="4">
        <f>ATAN((D$6/2)/$R144)*2*45/ATAN(1)</f>
        <v>4.9419221496371595</v>
      </c>
      <c r="E144" s="9">
        <v>13.7</v>
      </c>
      <c r="F144" s="13"/>
      <c r="G144" s="7">
        <v>180</v>
      </c>
      <c r="H144" s="4">
        <f>($N144/2)/TAN($O144/2*ATAN(1)/45)</f>
        <v>180.08555367456535</v>
      </c>
      <c r="I144" s="4">
        <f>MAX(H144-Q144,R144-H144)</f>
        <v>0.6659704377663047</v>
      </c>
      <c r="J144" s="8">
        <f>IF(AND(G144&gt;=ROUND(Q144,0),G144&lt;=ROUND(R144,0)),"",ROUND(H144,0))</f>
      </c>
      <c r="K144" t="s">
        <v>113</v>
      </c>
      <c r="L144" s="10" t="s">
        <v>104</v>
      </c>
      <c r="M144" s="12"/>
      <c r="N144" s="4">
        <f>SQRT(A144*A144+B144*B144)</f>
        <v>43.266615305567875</v>
      </c>
      <c r="O144" s="4">
        <f>E144+F144/60</f>
        <v>13.7</v>
      </c>
      <c r="P144" s="9">
        <v>0.1</v>
      </c>
      <c r="Q144" s="4">
        <f>($N144/2)/TAN(($O144+$P144/2)/2*ATAN(1)/45)</f>
        <v>179.42440364370782</v>
      </c>
      <c r="R144" s="4">
        <f>($N144/2)/TAN(($O144-$P144/2)/2*ATAN(1)/45)</f>
        <v>180.75152411233165</v>
      </c>
    </row>
    <row r="145" spans="1:18" ht="12.75">
      <c r="A145" s="5">
        <f>2268*9.12/1000</f>
        <v>20.68416</v>
      </c>
      <c r="B145" s="5">
        <f>1512*9.12/1000</f>
        <v>13.789439999999999</v>
      </c>
      <c r="C145" s="4">
        <f>ATAN((C$6/2)/$R145)*2*45/ATAN(1)</f>
        <v>6.637110841293472</v>
      </c>
      <c r="D145" s="4">
        <f>ATAN((D$6/2)/$R145)*2*45/ATAN(1)</f>
        <v>4.427490614176633</v>
      </c>
      <c r="E145" s="9">
        <v>7.1</v>
      </c>
      <c r="F145" s="13"/>
      <c r="G145" s="7">
        <v>200</v>
      </c>
      <c r="H145" s="4">
        <f>($N145/2)/TAN($O145/2*ATAN(1)/45)</f>
        <v>200.35323155707172</v>
      </c>
      <c r="I145" s="4">
        <f>MAX(H145-Q145,R145-H145)</f>
        <v>1.4245752050336762</v>
      </c>
      <c r="J145" s="8">
        <f>IF(AND(G145&gt;=ROUND(Q145,0),G145&lt;=ROUND(R145,0)),"",ROUND(H145,0))</f>
      </c>
      <c r="K145" t="s">
        <v>113</v>
      </c>
      <c r="L145" s="10" t="s">
        <v>73</v>
      </c>
      <c r="M145" s="12"/>
      <c r="N145" s="4">
        <f>SQRT(A145*A145+B145*B145)</f>
        <v>24.859266489967077</v>
      </c>
      <c r="O145" s="4">
        <f>E145+F145/60</f>
        <v>7.1</v>
      </c>
      <c r="P145" s="9">
        <v>0.1</v>
      </c>
      <c r="Q145" s="4">
        <f>($N145/2)/TAN(($O145+$P145/2)/2*ATAN(1)/45)</f>
        <v>198.9485551577661</v>
      </c>
      <c r="R145" s="4">
        <f>($N145/2)/TAN(($O145-$P145/2)/2*ATAN(1)/45)</f>
        <v>201.7778067621054</v>
      </c>
    </row>
    <row r="146" spans="1:18" ht="12.75">
      <c r="A146" s="5">
        <f>2268*9.12/1000</f>
        <v>20.68416</v>
      </c>
      <c r="B146" s="5">
        <f>1512*9.12/1000</f>
        <v>13.789439999999999</v>
      </c>
      <c r="C146" s="4">
        <f>ATAN((C$6/2)/$R146)*2*45/ATAN(1)</f>
        <v>6.637110841293472</v>
      </c>
      <c r="D146" s="4">
        <f>ATAN((D$6/2)/$R146)*2*45/ATAN(1)</f>
        <v>4.427490614176633</v>
      </c>
      <c r="E146" s="9">
        <v>7.1</v>
      </c>
      <c r="F146" s="13"/>
      <c r="G146" s="7">
        <v>200</v>
      </c>
      <c r="H146" s="4">
        <f>($N146/2)/TAN($O146/2*ATAN(1)/45)</f>
        <v>200.35323155707172</v>
      </c>
      <c r="I146" s="4">
        <f>MAX(H146-Q146,R146-H146)</f>
        <v>1.4245752050336762</v>
      </c>
      <c r="J146" s="8">
        <f>IF(AND(G146&gt;=ROUND(Q146,0),G146&lt;=ROUND(R146,0)),"",ROUND(H146,0))</f>
      </c>
      <c r="K146" t="s">
        <v>113</v>
      </c>
      <c r="L146" s="10" t="s">
        <v>90</v>
      </c>
      <c r="M146" s="12"/>
      <c r="N146" s="4">
        <f>SQRT(A146*A146+B146*B146)</f>
        <v>24.859266489967077</v>
      </c>
      <c r="O146" s="4">
        <f>E146+F146/60</f>
        <v>7.1</v>
      </c>
      <c r="P146" s="9">
        <v>0.1</v>
      </c>
      <c r="Q146" s="4">
        <f>($N146/2)/TAN(($O146+$P146/2)/2*ATAN(1)/45)</f>
        <v>198.9485551577661</v>
      </c>
      <c r="R146" s="4">
        <f>($N146/2)/TAN(($O146-$P146/2)/2*ATAN(1)/45)</f>
        <v>201.7778067621054</v>
      </c>
    </row>
    <row r="147" spans="1:18" ht="12.75">
      <c r="A147" s="13">
        <v>36</v>
      </c>
      <c r="B147" s="13">
        <v>24</v>
      </c>
      <c r="C147" s="4">
        <f>ATAN((C$6/2)/$R147)*2*45/ATAN(1)</f>
        <v>6.6431018150203425</v>
      </c>
      <c r="D147" s="4">
        <f>ATAN((D$6/2)/$R147)*2*45/ATAN(1)</f>
        <v>4.431492052600096</v>
      </c>
      <c r="E147" s="9">
        <v>12.3</v>
      </c>
      <c r="F147" s="13"/>
      <c r="G147" s="7">
        <v>200</v>
      </c>
      <c r="H147" s="4">
        <f>($N147/2)/TAN($O147/2*ATAN(1)/45)</f>
        <v>200.7696456041067</v>
      </c>
      <c r="I147" s="4">
        <f>MAX(H147-Q147,R147-H147)</f>
        <v>0.8257833212454102</v>
      </c>
      <c r="J147" s="8">
        <f>IF(AND(G147&gt;=ROUND(Q147,0),G147&lt;=ROUND(R147,0)),"",ROUND(H147,0))</f>
      </c>
      <c r="K147" t="s">
        <v>113</v>
      </c>
      <c r="L147" s="10" t="s">
        <v>110</v>
      </c>
      <c r="M147" s="12"/>
      <c r="N147" s="4">
        <f>SQRT(A147*A147+B147*B147)</f>
        <v>43.266615305567875</v>
      </c>
      <c r="O147" s="4">
        <f>E147+F147/60</f>
        <v>12.3</v>
      </c>
      <c r="P147" s="9">
        <v>0.1</v>
      </c>
      <c r="Q147" s="4">
        <f>($N147/2)/TAN(($O147+$P147/2)/2*ATAN(1)/45)</f>
        <v>199.9505231925273</v>
      </c>
      <c r="R147" s="4">
        <f>($N147/2)/TAN(($O147-$P147/2)/2*ATAN(1)/45)</f>
        <v>201.5954289253521</v>
      </c>
    </row>
    <row r="148" spans="1:18" ht="12.75">
      <c r="A148" s="13">
        <v>36</v>
      </c>
      <c r="B148" s="13">
        <v>24</v>
      </c>
      <c r="C148" s="4">
        <f>ATAN((C$6/2)/$R148)*2*45/ATAN(1)</f>
        <v>6.6431018150203425</v>
      </c>
      <c r="D148" s="4">
        <f>ATAN((D$6/2)/$R148)*2*45/ATAN(1)</f>
        <v>4.431492052600096</v>
      </c>
      <c r="E148" s="9">
        <v>12.3</v>
      </c>
      <c r="F148" s="13"/>
      <c r="G148" s="7">
        <v>200</v>
      </c>
      <c r="H148" s="4">
        <f>($N148/2)/TAN($O148/2*ATAN(1)/45)</f>
        <v>200.7696456041067</v>
      </c>
      <c r="I148" s="4">
        <f>MAX(H148-Q148,R148-H148)</f>
        <v>0.8257833212454102</v>
      </c>
      <c r="J148" s="8">
        <f>IF(AND(G148&gt;=ROUND(Q148,0),G148&lt;=ROUND(R148,0)),"",ROUND(H148,0))</f>
      </c>
      <c r="K148" t="s">
        <v>113</v>
      </c>
      <c r="L148" s="10" t="s">
        <v>91</v>
      </c>
      <c r="M148" s="12"/>
      <c r="N148" s="4">
        <f>SQRT(A148*A148+B148*B148)</f>
        <v>43.266615305567875</v>
      </c>
      <c r="O148" s="4">
        <f>E148+F148/60</f>
        <v>12.3</v>
      </c>
      <c r="P148" s="9">
        <v>0.1</v>
      </c>
      <c r="Q148" s="4">
        <f>($N148/2)/TAN(($O148+$P148/2)/2*ATAN(1)/45)</f>
        <v>199.9505231925273</v>
      </c>
      <c r="R148" s="4">
        <f>($N148/2)/TAN(($O148-$P148/2)/2*ATAN(1)/45)</f>
        <v>201.5954289253521</v>
      </c>
    </row>
    <row r="149" spans="1:18" ht="12.75">
      <c r="A149" s="13">
        <v>36</v>
      </c>
      <c r="B149" s="13">
        <v>24</v>
      </c>
      <c r="C149" s="4">
        <f>ATAN((C$6/2)/$R149)*2*45/ATAN(1)</f>
        <v>4.413050592662663</v>
      </c>
      <c r="D149" s="4">
        <f>ATAN((D$6/2)/$R149)*2*45/ATAN(1)</f>
        <v>2.942841916277039</v>
      </c>
      <c r="E149" s="9">
        <v>8.2</v>
      </c>
      <c r="F149" s="13"/>
      <c r="G149" s="7">
        <v>300</v>
      </c>
      <c r="H149" s="4">
        <f>($N149/2)/TAN($O149/2*ATAN(1)/45)</f>
        <v>301.80020452443193</v>
      </c>
      <c r="I149" s="4">
        <f>MAX(H149-Q149,R149-H149)</f>
        <v>1.857851461040127</v>
      </c>
      <c r="J149" s="8">
        <f>IF(AND(G149&gt;=ROUND(Q149,0),G149&lt;=ROUND(R149,0)),"",ROUND(H149,0))</f>
      </c>
      <c r="K149" t="s">
        <v>113</v>
      </c>
      <c r="L149" s="10" t="s">
        <v>95</v>
      </c>
      <c r="M149" s="12"/>
      <c r="N149" s="4">
        <f>SQRT(A149*A149+B149*B149)</f>
        <v>43.266615305567875</v>
      </c>
      <c r="O149" s="4">
        <f>E149+F149/60</f>
        <v>8.2</v>
      </c>
      <c r="P149" s="9">
        <v>0.1</v>
      </c>
      <c r="Q149" s="4">
        <f>($N149/2)/TAN(($O149+$P149/2)/2*ATAN(1)/45)</f>
        <v>299.96483425819656</v>
      </c>
      <c r="R149" s="4">
        <f>($N149/2)/TAN(($O149-$P149/2)/2*ATAN(1)/45)</f>
        <v>303.65805598547206</v>
      </c>
    </row>
    <row r="150" spans="1:18" ht="12.75">
      <c r="A150" s="13">
        <v>36</v>
      </c>
      <c r="B150" s="13">
        <v>24</v>
      </c>
      <c r="C150" s="4">
        <f>ATAN((C$6/2)/$R150)*2*45/ATAN(1)</f>
        <v>4.413050592662663</v>
      </c>
      <c r="D150" s="4">
        <f>ATAN((D$6/2)/$R150)*2*45/ATAN(1)</f>
        <v>2.942841916277039</v>
      </c>
      <c r="E150" s="9">
        <v>8.2</v>
      </c>
      <c r="F150" s="13"/>
      <c r="G150" s="7">
        <v>300</v>
      </c>
      <c r="H150" s="4">
        <f>($N150/2)/TAN($O150/2*ATAN(1)/45)</f>
        <v>301.80020452443193</v>
      </c>
      <c r="I150" s="4">
        <f>MAX(H150-Q150,R150-H150)</f>
        <v>1.857851461040127</v>
      </c>
      <c r="J150" s="8">
        <f>IF(AND(G150&gt;=ROUND(Q150,0),G150&lt;=ROUND(R150,0)),"",ROUND(H150,0))</f>
      </c>
      <c r="K150" t="s">
        <v>113</v>
      </c>
      <c r="L150" s="10" t="s">
        <v>96</v>
      </c>
      <c r="M150" s="12"/>
      <c r="N150" s="4">
        <f>SQRT(A150*A150+B150*B150)</f>
        <v>43.266615305567875</v>
      </c>
      <c r="O150" s="4">
        <f>E150+F150/60</f>
        <v>8.2</v>
      </c>
      <c r="P150" s="9">
        <v>0.1</v>
      </c>
      <c r="Q150" s="4">
        <f>($N150/2)/TAN(($O150+$P150/2)/2*ATAN(1)/45)</f>
        <v>299.96483425819656</v>
      </c>
      <c r="R150" s="4">
        <f>($N150/2)/TAN(($O150-$P150/2)/2*ATAN(1)/45)</f>
        <v>303.65805598547206</v>
      </c>
    </row>
    <row r="151" spans="1:18" ht="12.75">
      <c r="A151" s="13">
        <v>36</v>
      </c>
      <c r="B151" s="13">
        <v>24</v>
      </c>
      <c r="C151" s="4">
        <f>ATAN((C$6/2)/$R151)*2*45/ATAN(1)</f>
        <v>4.413050592662663</v>
      </c>
      <c r="D151" s="4">
        <f>ATAN((D$6/2)/$R151)*2*45/ATAN(1)</f>
        <v>2.942841916277039</v>
      </c>
      <c r="E151" s="9">
        <v>8.2</v>
      </c>
      <c r="F151" s="13"/>
      <c r="G151" s="7">
        <v>300</v>
      </c>
      <c r="H151" s="4">
        <f>($N151/2)/TAN($O151/2*ATAN(1)/45)</f>
        <v>301.80020452443193</v>
      </c>
      <c r="I151" s="4">
        <f>MAX(H151-Q151,R151-H151)</f>
        <v>1.857851461040127</v>
      </c>
      <c r="J151" s="8">
        <f>IF(AND(G151&gt;=ROUND(Q151,0),G151&lt;=ROUND(R151,0)),"",ROUND(H151,0))</f>
      </c>
      <c r="K151" t="s">
        <v>113</v>
      </c>
      <c r="L151" s="10" t="s">
        <v>88</v>
      </c>
      <c r="M151" s="12"/>
      <c r="N151" s="4">
        <f>SQRT(A151*A151+B151*B151)</f>
        <v>43.266615305567875</v>
      </c>
      <c r="O151" s="4">
        <f>E151+F151/60</f>
        <v>8.2</v>
      </c>
      <c r="P151" s="9">
        <v>0.1</v>
      </c>
      <c r="Q151" s="4">
        <f>($N151/2)/TAN(($O151+$P151/2)/2*ATAN(1)/45)</f>
        <v>299.96483425819656</v>
      </c>
      <c r="R151" s="4">
        <f>($N151/2)/TAN(($O151-$P151/2)/2*ATAN(1)/45)</f>
        <v>303.65805598547206</v>
      </c>
    </row>
    <row r="152" spans="1:18" ht="12.75">
      <c r="A152" s="13">
        <v>36</v>
      </c>
      <c r="B152" s="13">
        <v>24</v>
      </c>
      <c r="C152" s="4">
        <f>ATAN((C$6/2)/$R152)*2*45/ATAN(1)</f>
        <v>4.413050592662663</v>
      </c>
      <c r="D152" s="4">
        <f>ATAN((D$6/2)/$R152)*2*45/ATAN(1)</f>
        <v>2.942841916277039</v>
      </c>
      <c r="E152" s="9">
        <v>8.2</v>
      </c>
      <c r="F152" s="13"/>
      <c r="G152" s="7">
        <v>300</v>
      </c>
      <c r="H152" s="4">
        <f>($N152/2)/TAN($O152/2*ATAN(1)/45)</f>
        <v>301.80020452443193</v>
      </c>
      <c r="I152" s="4">
        <f>MAX(H152-Q152,R152-H152)</f>
        <v>1.857851461040127</v>
      </c>
      <c r="J152" s="8">
        <f>IF(AND(G152&gt;=ROUND(Q152,0),G152&lt;=ROUND(R152,0)),"",ROUND(H152,0))</f>
      </c>
      <c r="K152" t="s">
        <v>113</v>
      </c>
      <c r="L152" s="10" t="s">
        <v>105</v>
      </c>
      <c r="M152" s="12"/>
      <c r="N152" s="4">
        <f>SQRT(A152*A152+B152*B152)</f>
        <v>43.266615305567875</v>
      </c>
      <c r="O152" s="4">
        <f>E152+F152/60</f>
        <v>8.2</v>
      </c>
      <c r="P152" s="9">
        <v>0.1</v>
      </c>
      <c r="Q152" s="4">
        <f>($N152/2)/TAN(($O152+$P152/2)/2*ATAN(1)/45)</f>
        <v>299.96483425819656</v>
      </c>
      <c r="R152" s="4">
        <f>($N152/2)/TAN(($O152-$P152/2)/2*ATAN(1)/45)</f>
        <v>303.65805598547206</v>
      </c>
    </row>
    <row r="153" spans="1:18" ht="12.75">
      <c r="A153" s="13">
        <v>36</v>
      </c>
      <c r="B153" s="13">
        <v>24</v>
      </c>
      <c r="C153" s="4">
        <f>ATAN((C$6/2)/$R153)*2*45/ATAN(1)</f>
        <v>4.413050592662663</v>
      </c>
      <c r="D153" s="4">
        <f>ATAN((D$6/2)/$R153)*2*45/ATAN(1)</f>
        <v>2.942841916277039</v>
      </c>
      <c r="E153" s="9">
        <v>8.2</v>
      </c>
      <c r="F153" s="13"/>
      <c r="G153" s="7">
        <v>300</v>
      </c>
      <c r="H153" s="4">
        <f>($N153/2)/TAN($O153/2*ATAN(1)/45)</f>
        <v>301.80020452443193</v>
      </c>
      <c r="I153" s="4">
        <f>MAX(H153-Q153,R153-H153)</f>
        <v>1.857851461040127</v>
      </c>
      <c r="J153" s="8">
        <f>IF(AND(G153&gt;=ROUND(Q153,0),G153&lt;=ROUND(R153,0)),"",ROUND(H153,0))</f>
      </c>
      <c r="K153" t="s">
        <v>113</v>
      </c>
      <c r="L153" s="10" t="s">
        <v>92</v>
      </c>
      <c r="M153" s="12"/>
      <c r="N153" s="4">
        <f>SQRT(A153*A153+B153*B153)</f>
        <v>43.266615305567875</v>
      </c>
      <c r="O153" s="4">
        <f>E153+F153/60</f>
        <v>8.2</v>
      </c>
      <c r="P153" s="9">
        <v>0.1</v>
      </c>
      <c r="Q153" s="4">
        <f>($N153/2)/TAN(($O153+$P153/2)/2*ATAN(1)/45)</f>
        <v>299.96483425819656</v>
      </c>
      <c r="R153" s="4">
        <f>($N153/2)/TAN(($O153-$P153/2)/2*ATAN(1)/45)</f>
        <v>303.65805598547206</v>
      </c>
    </row>
    <row r="154" spans="1:18" ht="12.75">
      <c r="A154" s="13">
        <v>36</v>
      </c>
      <c r="B154" s="13">
        <v>24</v>
      </c>
      <c r="C154" s="4">
        <f>ATAN((C$6/2)/$R154)*2*45/ATAN(1)</f>
        <v>4.413050592662663</v>
      </c>
      <c r="D154" s="4">
        <f>ATAN((D$6/2)/$R154)*2*45/ATAN(1)</f>
        <v>2.942841916277039</v>
      </c>
      <c r="E154" s="9">
        <v>8.2</v>
      </c>
      <c r="F154" s="13"/>
      <c r="G154" s="7">
        <v>300</v>
      </c>
      <c r="H154" s="4">
        <f>($N154/2)/TAN($O154/2*ATAN(1)/45)</f>
        <v>301.80020452443193</v>
      </c>
      <c r="I154" s="4">
        <f>MAX(H154-Q154,R154-H154)</f>
        <v>1.857851461040127</v>
      </c>
      <c r="J154" s="8">
        <f>IF(AND(G154&gt;=ROUND(Q154,0),G154&lt;=ROUND(R154,0)),"",ROUND(H154,0))</f>
      </c>
      <c r="K154" t="s">
        <v>113</v>
      </c>
      <c r="L154" s="10" t="s">
        <v>93</v>
      </c>
      <c r="M154" s="12"/>
      <c r="N154" s="4">
        <f>SQRT(A154*A154+B154*B154)</f>
        <v>43.266615305567875</v>
      </c>
      <c r="O154" s="4">
        <f>E154+F154/60</f>
        <v>8.2</v>
      </c>
      <c r="P154" s="9">
        <v>0.1</v>
      </c>
      <c r="Q154" s="4">
        <f>($N154/2)/TAN(($O154+$P154/2)/2*ATAN(1)/45)</f>
        <v>299.96483425819656</v>
      </c>
      <c r="R154" s="4">
        <f>($N154/2)/TAN(($O154-$P154/2)/2*ATAN(1)/45)</f>
        <v>303.65805598547206</v>
      </c>
    </row>
    <row r="155" spans="1:18" ht="12.75">
      <c r="A155" s="13">
        <v>36</v>
      </c>
      <c r="B155" s="13">
        <v>24</v>
      </c>
      <c r="C155" s="4">
        <f>ATAN((C$6/2)/$R155)*2*45/ATAN(1)</f>
        <v>3.328381887665809</v>
      </c>
      <c r="D155" s="4">
        <f>ATAN((D$6/2)/$R155)*2*45/ATAN(1)</f>
        <v>2.2192679617812074</v>
      </c>
      <c r="E155" s="9">
        <v>6.2</v>
      </c>
      <c r="F155" s="13"/>
      <c r="G155" s="7">
        <v>400</v>
      </c>
      <c r="H155" s="4">
        <f>($N155/2)/TAN($O155/2*ATAN(1)/45)</f>
        <v>399.4475802905456</v>
      </c>
      <c r="I155" s="4">
        <f>MAX(H155-Q155,R155-H155)</f>
        <v>3.2538622054785264</v>
      </c>
      <c r="J155" s="8">
        <f>IF(AND(G155&gt;=ROUND(Q155,0),G155&lt;=ROUND(R155,0)),"",ROUND(H155,0))</f>
      </c>
      <c r="K155" t="s">
        <v>113</v>
      </c>
      <c r="L155" s="10" t="s">
        <v>111</v>
      </c>
      <c r="M155" s="12"/>
      <c r="N155" s="4">
        <f>SQRT(A155*A155+B155*B155)</f>
        <v>43.266615305567875</v>
      </c>
      <c r="O155" s="4">
        <f>E155+F155/60</f>
        <v>6.2</v>
      </c>
      <c r="P155" s="9">
        <v>0.1</v>
      </c>
      <c r="Q155" s="4">
        <f>($N155/2)/TAN(($O155+$P155/2)/2*ATAN(1)/45)</f>
        <v>396.24572947837095</v>
      </c>
      <c r="R155" s="4">
        <f>($N155/2)/TAN(($O155-$P155/2)/2*ATAN(1)/45)</f>
        <v>402.70144249602413</v>
      </c>
    </row>
    <row r="156" spans="1:18" ht="12.75">
      <c r="A156" s="13">
        <v>36</v>
      </c>
      <c r="B156" s="13">
        <v>24</v>
      </c>
      <c r="C156" s="4">
        <f>ATAN((C$6/2)/$R156)*2*45/ATAN(1)</f>
        <v>3.328381887665809</v>
      </c>
      <c r="D156" s="4">
        <f>ATAN((D$6/2)/$R156)*2*45/ATAN(1)</f>
        <v>2.2192679617812074</v>
      </c>
      <c r="E156" s="9">
        <v>6.2</v>
      </c>
      <c r="F156" s="13"/>
      <c r="G156" s="7">
        <v>400</v>
      </c>
      <c r="H156" s="4">
        <f>($N156/2)/TAN($O156/2*ATAN(1)/45)</f>
        <v>399.4475802905456</v>
      </c>
      <c r="I156" s="4">
        <f>MAX(H156-Q156,R156-H156)</f>
        <v>3.2538622054785264</v>
      </c>
      <c r="J156" s="8">
        <f>IF(AND(G156&gt;=ROUND(Q156,0),G156&lt;=ROUND(R156,0)),"",ROUND(H156,0))</f>
      </c>
      <c r="K156" t="s">
        <v>113</v>
      </c>
      <c r="L156" s="10" t="s">
        <v>94</v>
      </c>
      <c r="M156" s="12"/>
      <c r="N156" s="4">
        <f>SQRT(A156*A156+B156*B156)</f>
        <v>43.266615305567875</v>
      </c>
      <c r="O156" s="4">
        <f>E156+F156/60</f>
        <v>6.2</v>
      </c>
      <c r="P156" s="9">
        <v>0.1</v>
      </c>
      <c r="Q156" s="4">
        <f>($N156/2)/TAN(($O156+$P156/2)/2*ATAN(1)/45)</f>
        <v>396.24572947837095</v>
      </c>
      <c r="R156" s="4">
        <f>($N156/2)/TAN(($O156-$P156/2)/2*ATAN(1)/45)</f>
        <v>402.70144249602413</v>
      </c>
    </row>
    <row r="157" spans="1:18" ht="12.75">
      <c r="A157" s="13">
        <v>36</v>
      </c>
      <c r="B157" s="13">
        <v>24</v>
      </c>
      <c r="C157" s="4">
        <f>ATAN((C$6/2)/$R157)*2*45/ATAN(1)</f>
        <v>2.6783004056639577</v>
      </c>
      <c r="D157" s="4">
        <f>ATAN((D$6/2)/$R157)*2*45/ATAN(1)</f>
        <v>1.7857142459772442</v>
      </c>
      <c r="E157" s="9">
        <v>5</v>
      </c>
      <c r="F157" s="13"/>
      <c r="G157" s="7">
        <v>500</v>
      </c>
      <c r="H157" s="4">
        <f>($N157/2)/TAN($O157/2*ATAN(1)/45)</f>
        <v>495.4842065164458</v>
      </c>
      <c r="I157" s="4">
        <f>MAX(H157-Q157,R157-H157)</f>
        <v>5.011217221170398</v>
      </c>
      <c r="J157" s="8">
        <f>IF(AND(G157&gt;=ROUND(Q157,0),G157&lt;=ROUND(R157,0)),"",ROUND(H157,0))</f>
      </c>
      <c r="K157" t="s">
        <v>113</v>
      </c>
      <c r="L157" s="10" t="s">
        <v>112</v>
      </c>
      <c r="M157" s="12"/>
      <c r="N157" s="4">
        <f>SQRT(A157*A157+B157*B157)</f>
        <v>43.266615305567875</v>
      </c>
      <c r="O157" s="4">
        <f>E157+F157/60</f>
        <v>5</v>
      </c>
      <c r="P157" s="9">
        <v>0.1</v>
      </c>
      <c r="Q157" s="4">
        <f>($N157/2)/TAN(($O157+$P157/2)/2*ATAN(1)/45)</f>
        <v>490.57215896630174</v>
      </c>
      <c r="R157" s="4">
        <f>($N157/2)/TAN(($O157-$P157/2)/2*ATAN(1)/45)</f>
        <v>500.4954237376162</v>
      </c>
    </row>
    <row r="158" spans="1:18" ht="12.75">
      <c r="A158" s="13">
        <v>36</v>
      </c>
      <c r="B158" s="13">
        <v>24</v>
      </c>
      <c r="C158" s="4">
        <f>ATAN((C$6/2)/$R158)*2*45/ATAN(1)</f>
        <v>2.6783004056639577</v>
      </c>
      <c r="D158" s="4">
        <f>ATAN((D$6/2)/$R158)*2*45/ATAN(1)</f>
        <v>1.7857142459772442</v>
      </c>
      <c r="E158" s="9">
        <v>5</v>
      </c>
      <c r="F158" s="13"/>
      <c r="G158" s="7">
        <v>500</v>
      </c>
      <c r="H158" s="4">
        <f>($N158/2)/TAN($O158/2*ATAN(1)/45)</f>
        <v>495.4842065164458</v>
      </c>
      <c r="I158" s="4">
        <f>MAX(H158-Q158,R158-H158)</f>
        <v>5.011217221170398</v>
      </c>
      <c r="J158" s="8">
        <f>IF(AND(G158&gt;=ROUND(Q158,0),G158&lt;=ROUND(R158,0)),"",ROUND(H158,0))</f>
      </c>
      <c r="K158" t="s">
        <v>113</v>
      </c>
      <c r="L158" s="10" t="s">
        <v>106</v>
      </c>
      <c r="M158" s="12"/>
      <c r="N158" s="4">
        <f>SQRT(A158*A158+B158*B158)</f>
        <v>43.266615305567875</v>
      </c>
      <c r="O158" s="4">
        <f>E158+F158/60</f>
        <v>5</v>
      </c>
      <c r="P158" s="9">
        <v>0.1</v>
      </c>
      <c r="Q158" s="4">
        <f>($N158/2)/TAN(($O158+$P158/2)/2*ATAN(1)/45)</f>
        <v>490.57215896630174</v>
      </c>
      <c r="R158" s="4">
        <f>($N158/2)/TAN(($O158-$P158/2)/2*ATAN(1)/45)</f>
        <v>500.4954237376162</v>
      </c>
    </row>
    <row r="159" spans="1:18" ht="12.75">
      <c r="A159" s="13">
        <v>36</v>
      </c>
      <c r="B159" s="13">
        <v>24</v>
      </c>
      <c r="C159" s="4">
        <f>ATAN((C$6/2)/$R159)*2*45/ATAN(1)</f>
        <v>2.6783004056639577</v>
      </c>
      <c r="D159" s="4">
        <f>ATAN((D$6/2)/$R159)*2*45/ATAN(1)</f>
        <v>1.7857142459772442</v>
      </c>
      <c r="E159" s="9">
        <v>5</v>
      </c>
      <c r="F159" s="13"/>
      <c r="G159" s="7">
        <v>500</v>
      </c>
      <c r="H159" s="4">
        <f>($N159/2)/TAN($O159/2*ATAN(1)/45)</f>
        <v>495.4842065164458</v>
      </c>
      <c r="I159" s="4">
        <f>MAX(H159-Q159,R159-H159)</f>
        <v>5.011217221170398</v>
      </c>
      <c r="J159" s="8">
        <f>IF(AND(G159&gt;=ROUND(Q159,0),G159&lt;=ROUND(R159,0)),"",ROUND(H159,0))</f>
      </c>
      <c r="K159" t="s">
        <v>113</v>
      </c>
      <c r="L159" s="10" t="s">
        <v>89</v>
      </c>
      <c r="M159" s="12"/>
      <c r="N159" s="4">
        <f>SQRT(A159*A159+B159*B159)</f>
        <v>43.266615305567875</v>
      </c>
      <c r="O159" s="4">
        <f>E159+F159/60</f>
        <v>5</v>
      </c>
      <c r="P159" s="9">
        <v>0.1</v>
      </c>
      <c r="Q159" s="4">
        <f>($N159/2)/TAN(($O159+$P159/2)/2*ATAN(1)/45)</f>
        <v>490.57215896630174</v>
      </c>
      <c r="R159" s="4">
        <f>($N159/2)/TAN(($O159-$P159/2)/2*ATAN(1)/45)</f>
        <v>500.4954237376162</v>
      </c>
    </row>
    <row r="160" spans="1:18" ht="12.75">
      <c r="A160" s="13">
        <v>36</v>
      </c>
      <c r="B160" s="13">
        <v>24</v>
      </c>
      <c r="C160" s="4">
        <f>ATAN((C$6/2)/$R160)*2*45/ATAN(1)</f>
        <v>1.6498153416814296</v>
      </c>
      <c r="D160" s="4">
        <f>ATAN((D$6/2)/$R160)*2*45/ATAN(1)</f>
        <v>1.0999191153790144</v>
      </c>
      <c r="E160" s="9">
        <v>3.1</v>
      </c>
      <c r="F160" s="13"/>
      <c r="G160" s="7">
        <v>800</v>
      </c>
      <c r="H160" s="4">
        <f>($N160/2)/TAN($O160/2*ATAN(1)/45)</f>
        <v>799.4805406825261</v>
      </c>
      <c r="I160" s="4">
        <f>MAX(H160-Q160,R160-H160)</f>
        <v>13.112583436134855</v>
      </c>
      <c r="J160" s="8">
        <f>IF(AND(G160&gt;=ROUND(Q160,0),G160&lt;=ROUND(R160,0)),"",ROUND(H160,0))</f>
      </c>
      <c r="K160" t="s">
        <v>113</v>
      </c>
      <c r="L160" s="10" t="s">
        <v>107</v>
      </c>
      <c r="M160" s="12"/>
      <c r="N160" s="4">
        <f>SQRT(A160*A160+B160*B160)</f>
        <v>43.266615305567875</v>
      </c>
      <c r="O160" s="4">
        <f>E160+F160/60</f>
        <v>3.1</v>
      </c>
      <c r="P160" s="9">
        <v>0.1</v>
      </c>
      <c r="Q160" s="4">
        <f>($N160/2)/TAN(($O160+$P160/2)/2*ATAN(1)/45)</f>
        <v>786.7841298202898</v>
      </c>
      <c r="R160" s="4">
        <f>($N160/2)/TAN(($O160-$P160/2)/2*ATAN(1)/45)</f>
        <v>812.593124118661</v>
      </c>
    </row>
    <row r="161" spans="1:18" ht="12.75">
      <c r="A161" s="9">
        <v>23.4</v>
      </c>
      <c r="B161" s="9">
        <v>15.6</v>
      </c>
      <c r="C161" s="4">
        <f>ATAN((C$6/2)/$R161)*2*45/ATAN(1)</f>
        <v>93.06496349576366</v>
      </c>
      <c r="D161" s="4">
        <f>ATAN((D$6/2)/$R161)*2*45/ATAN(1)</f>
        <v>70.2388350833507</v>
      </c>
      <c r="E161" s="13">
        <v>103</v>
      </c>
      <c r="F161" s="13">
        <v>29</v>
      </c>
      <c r="G161" s="7">
        <v>11</v>
      </c>
      <c r="H161" s="4">
        <f>($N161/2)/TAN($O161/2*ATAN(1)/45)</f>
        <v>11.088627598934968</v>
      </c>
      <c r="I161" s="4">
        <f>MAX(H161-Q161,R161-H161)</f>
        <v>0.0016585822027490593</v>
      </c>
      <c r="J161" s="8">
        <f>IF(AND(G161&gt;=ROUND(Q161,0),G161&lt;=ROUND(R161,0)),"",ROUND(H161,0))</f>
      </c>
      <c r="K161" t="s">
        <v>129</v>
      </c>
      <c r="L161" s="10" t="s">
        <v>130</v>
      </c>
      <c r="M161" s="12"/>
      <c r="N161" s="4">
        <f>SQRT(A161*A161+B161*B161)</f>
        <v>28.123299948619117</v>
      </c>
      <c r="O161" s="4">
        <f>E161+F161/60</f>
        <v>103.48333333333333</v>
      </c>
      <c r="P161" s="7">
        <f aca="true" t="shared" si="3" ref="P161:P207">1/60</f>
        <v>0.016666666666666666</v>
      </c>
      <c r="Q161" s="4">
        <f>($N161/2)/TAN(($O161+$P161/2)/2*ATAN(1)/45)</f>
        <v>11.086969206949401</v>
      </c>
      <c r="R161" s="4">
        <f>($N161/2)/TAN(($O161-$P161/2)/2*ATAN(1)/45)</f>
        <v>11.090286181137717</v>
      </c>
    </row>
    <row r="162" spans="1:18" ht="12.75">
      <c r="A162" s="13">
        <v>36</v>
      </c>
      <c r="B162" s="13">
        <v>24</v>
      </c>
      <c r="C162" s="4">
        <f>ATAN((C$6/2)/$R162)*2*45/ATAN(1)</f>
        <v>69.07166224946319</v>
      </c>
      <c r="D162" s="4">
        <f>ATAN((D$6/2)/$R162)*2*45/ATAN(1)</f>
        <v>49.29144829670208</v>
      </c>
      <c r="E162" s="13">
        <v>103</v>
      </c>
      <c r="F162" s="13">
        <v>41</v>
      </c>
      <c r="G162" s="7">
        <v>17</v>
      </c>
      <c r="H162" s="4">
        <f>($N162/2)/TAN($O162/2*ATAN(1)/45)</f>
        <v>16.998274732035664</v>
      </c>
      <c r="I162" s="4">
        <f>MAX(H162-Q162,R162-H162)</f>
        <v>0.0025446628162271168</v>
      </c>
      <c r="J162" s="8">
        <f>IF(AND(G162&gt;=ROUND(Q162,0),G162&lt;=ROUND(R162,0)),"",ROUND(H162,0))</f>
      </c>
      <c r="K162" t="s">
        <v>129</v>
      </c>
      <c r="L162" s="10" t="s">
        <v>132</v>
      </c>
      <c r="M162" s="12"/>
      <c r="N162" s="4">
        <f>SQRT(A162*A162+B162*B162)</f>
        <v>43.266615305567875</v>
      </c>
      <c r="O162" s="4">
        <f>E162+F162/60</f>
        <v>103.68333333333334</v>
      </c>
      <c r="P162" s="7">
        <f t="shared" si="3"/>
        <v>0.016666666666666666</v>
      </c>
      <c r="Q162" s="4">
        <f>($N162/2)/TAN(($O162+$P162/2)/2*ATAN(1)/45)</f>
        <v>16.995730360012114</v>
      </c>
      <c r="R162" s="4">
        <f>($N162/2)/TAN(($O162-$P162/2)/2*ATAN(1)/45)</f>
        <v>17.00081939485189</v>
      </c>
    </row>
    <row r="163" spans="1:18" ht="12.75">
      <c r="A163" s="9">
        <v>23.4</v>
      </c>
      <c r="B163" s="9">
        <v>15.6</v>
      </c>
      <c r="C163" s="4">
        <f>ATAN((C$6/2)/$R163)*2*45/ATAN(1)</f>
        <v>65.60619763428228</v>
      </c>
      <c r="D163" s="4">
        <f>ATAN((D$6/2)/$R163)*2*45/ATAN(1)</f>
        <v>46.50526965020391</v>
      </c>
      <c r="E163" s="13">
        <v>75</v>
      </c>
      <c r="F163" s="13">
        <v>32</v>
      </c>
      <c r="G163" s="7">
        <v>18</v>
      </c>
      <c r="H163" s="4">
        <f>($N163/2)/TAN($O163/2*ATAN(1)/45)</f>
        <v>18.149963517127375</v>
      </c>
      <c r="I163" s="4">
        <f>MAX(H163-Q163,R163-H163)</f>
        <v>0.002726501808208326</v>
      </c>
      <c r="J163" s="8">
        <f>IF(AND(G163&gt;=ROUND(Q163,0),G163&lt;=ROUND(R163,0)),"",ROUND(H163,0))</f>
      </c>
      <c r="K163" t="s">
        <v>129</v>
      </c>
      <c r="L163" s="10" t="s">
        <v>130</v>
      </c>
      <c r="M163" s="12"/>
      <c r="N163" s="4">
        <f>SQRT(A163*A163+B163*B163)</f>
        <v>28.123299948619117</v>
      </c>
      <c r="O163" s="4">
        <f>E163+F163/60</f>
        <v>75.53333333333333</v>
      </c>
      <c r="P163" s="7">
        <f t="shared" si="3"/>
        <v>0.016666666666666666</v>
      </c>
      <c r="Q163" s="4">
        <f>($N163/2)/TAN(($O163+$P163/2)/2*ATAN(1)/45)</f>
        <v>18.14723752711957</v>
      </c>
      <c r="R163" s="4">
        <f>($N163/2)/TAN(($O163-$P163/2)/2*ATAN(1)/45)</f>
        <v>18.152690018935584</v>
      </c>
    </row>
    <row r="164" spans="1:18" ht="12.75">
      <c r="A164" s="9">
        <v>23.4</v>
      </c>
      <c r="B164" s="9">
        <v>15.6</v>
      </c>
      <c r="C164" s="4">
        <f>ATAN((C$6/2)/$R164)*2*45/ATAN(1)</f>
        <v>65.60619763428228</v>
      </c>
      <c r="D164" s="4">
        <f>ATAN((D$6/2)/$R164)*2*45/ATAN(1)</f>
        <v>46.50526965020391</v>
      </c>
      <c r="E164" s="13">
        <v>75</v>
      </c>
      <c r="F164" s="13">
        <v>32</v>
      </c>
      <c r="G164" s="7">
        <v>18</v>
      </c>
      <c r="H164" s="4">
        <f>($N164/2)/TAN($O164/2*ATAN(1)/45)</f>
        <v>18.149963517127375</v>
      </c>
      <c r="I164" s="4">
        <f>MAX(H164-Q164,R164-H164)</f>
        <v>0.002726501808208326</v>
      </c>
      <c r="J164" s="8">
        <f>IF(AND(G164&gt;=ROUND(Q164,0),G164&lt;=ROUND(R164,0)),"",ROUND(H164,0))</f>
      </c>
      <c r="K164" t="s">
        <v>129</v>
      </c>
      <c r="L164" s="10" t="s">
        <v>131</v>
      </c>
      <c r="M164" s="12"/>
      <c r="N164" s="4">
        <f>SQRT(A164*A164+B164*B164)</f>
        <v>28.123299948619117</v>
      </c>
      <c r="O164" s="4">
        <f>E164+F164/60</f>
        <v>75.53333333333333</v>
      </c>
      <c r="P164" s="7">
        <f t="shared" si="3"/>
        <v>0.016666666666666666</v>
      </c>
      <c r="Q164" s="4">
        <f>($N164/2)/TAN(($O164+$P164/2)/2*ATAN(1)/45)</f>
        <v>18.14723752711957</v>
      </c>
      <c r="R164" s="4">
        <f>($N164/2)/TAN(($O164-$P164/2)/2*ATAN(1)/45)</f>
        <v>18.152690018935584</v>
      </c>
    </row>
    <row r="165" spans="1:18" ht="12.75">
      <c r="A165" s="13">
        <v>36</v>
      </c>
      <c r="B165" s="13">
        <v>24</v>
      </c>
      <c r="C165" s="4">
        <f>ATAN((C$6/2)/$R165)*2*45/ATAN(1)</f>
        <v>63.24181509700901</v>
      </c>
      <c r="D165" s="4">
        <f>ATAN((D$6/2)/$R165)*2*45/ATAN(1)</f>
        <v>44.633503971212384</v>
      </c>
      <c r="E165" s="13">
        <v>97</v>
      </c>
      <c r="F165" s="13">
        <v>25</v>
      </c>
      <c r="G165" s="7">
        <v>19</v>
      </c>
      <c r="H165" s="4">
        <f>($N165/2)/TAN($O165/2*ATAN(1)/45)</f>
        <v>18.999751009901</v>
      </c>
      <c r="I165" s="4">
        <f>MAX(H165-Q165,R165-H165)</f>
        <v>0.0027868943996089968</v>
      </c>
      <c r="J165" s="8">
        <f>IF(AND(G165&gt;=ROUND(Q165,0),G165&lt;=ROUND(R165,0)),"",ROUND(H165,0))</f>
      </c>
      <c r="K165" t="s">
        <v>129</v>
      </c>
      <c r="L165" s="10" t="s">
        <v>138</v>
      </c>
      <c r="M165" s="12"/>
      <c r="N165" s="4">
        <f>SQRT(A165*A165+B165*B165)</f>
        <v>43.266615305567875</v>
      </c>
      <c r="O165" s="4">
        <f>E165+F165/60</f>
        <v>97.41666666666667</v>
      </c>
      <c r="P165" s="7">
        <f t="shared" si="3"/>
        <v>0.016666666666666666</v>
      </c>
      <c r="Q165" s="4">
        <f>($N165/2)/TAN(($O165+$P165/2)/2*ATAN(1)/45)</f>
        <v>18.99696447147178</v>
      </c>
      <c r="R165" s="4">
        <f>($N165/2)/TAN(($O165-$P165/2)/2*ATAN(1)/45)</f>
        <v>19.00253790430061</v>
      </c>
    </row>
    <row r="166" spans="1:18" ht="12.75">
      <c r="A166" s="13">
        <v>36</v>
      </c>
      <c r="B166" s="13">
        <v>24</v>
      </c>
      <c r="C166" s="4">
        <f>ATAN((C$6/2)/$R166)*2*45/ATAN(1)</f>
        <v>51.96218386493105</v>
      </c>
      <c r="D166" s="4">
        <f>ATAN((D$6/2)/$R166)*2*45/ATAN(1)</f>
        <v>35.9961717560217</v>
      </c>
      <c r="E166" s="13">
        <v>84</v>
      </c>
      <c r="F166" s="13">
        <v>3</v>
      </c>
      <c r="G166" s="7">
        <v>24</v>
      </c>
      <c r="H166" s="4">
        <f>($N166/2)/TAN($O166/2*ATAN(1)/45)</f>
        <v>24.005150101051168</v>
      </c>
      <c r="I166" s="4">
        <f>MAX(H166-Q166,R166-H166)</f>
        <v>0.0035106018671946515</v>
      </c>
      <c r="J166" s="8">
        <f>IF(AND(G166&gt;=ROUND(Q166,0),G166&lt;=ROUND(R166,0)),"",ROUND(H166,0))</f>
      </c>
      <c r="K166" t="s">
        <v>129</v>
      </c>
      <c r="L166" s="10" t="s">
        <v>139</v>
      </c>
      <c r="M166" s="12"/>
      <c r="N166" s="4">
        <f>SQRT(A166*A166+B166*B166)</f>
        <v>43.266615305567875</v>
      </c>
      <c r="O166" s="4">
        <f>E166+F166/60</f>
        <v>84.05</v>
      </c>
      <c r="P166" s="7">
        <f t="shared" si="3"/>
        <v>0.016666666666666666</v>
      </c>
      <c r="Q166" s="4">
        <f>($N166/2)/TAN(($O166+$P166/2)/2*ATAN(1)/45)</f>
        <v>24.001640065715595</v>
      </c>
      <c r="R166" s="4">
        <f>($N166/2)/TAN(($O166-$P166/2)/2*ATAN(1)/45)</f>
        <v>24.008660702918363</v>
      </c>
    </row>
    <row r="167" spans="1:18" ht="12.75">
      <c r="A167" s="13">
        <v>36</v>
      </c>
      <c r="B167" s="13">
        <v>24</v>
      </c>
      <c r="C167" s="4">
        <f>ATAN((C$6/2)/$R167)*2*45/ATAN(1)</f>
        <v>51.96218386493105</v>
      </c>
      <c r="D167" s="4">
        <f>ATAN((D$6/2)/$R167)*2*45/ATAN(1)</f>
        <v>35.9961717560217</v>
      </c>
      <c r="E167" s="13">
        <v>84</v>
      </c>
      <c r="F167" s="13">
        <v>3</v>
      </c>
      <c r="G167" s="7">
        <v>24</v>
      </c>
      <c r="H167" s="4">
        <f>($N167/2)/TAN($O167/2*ATAN(1)/45)</f>
        <v>24.005150101051168</v>
      </c>
      <c r="I167" s="4">
        <f>MAX(H167-Q167,R167-H167)</f>
        <v>0.0035106018671946515</v>
      </c>
      <c r="J167" s="8">
        <f>IF(AND(G167&gt;=ROUND(Q167,0),G167&lt;=ROUND(R167,0)),"",ROUND(H167,0))</f>
      </c>
      <c r="K167" t="s">
        <v>129</v>
      </c>
      <c r="L167" s="11" t="s">
        <v>153</v>
      </c>
      <c r="M167" s="12"/>
      <c r="N167" s="4">
        <f>SQRT(A167*A167+B167*B167)</f>
        <v>43.266615305567875</v>
      </c>
      <c r="O167" s="4">
        <f>E167+F167/60</f>
        <v>84.05</v>
      </c>
      <c r="P167" s="7">
        <f t="shared" si="3"/>
        <v>0.016666666666666666</v>
      </c>
      <c r="Q167" s="4">
        <f>($N167/2)/TAN(($O167+$P167/2)/2*ATAN(1)/45)</f>
        <v>24.001640065715595</v>
      </c>
      <c r="R167" s="4">
        <f>($N167/2)/TAN(($O167-$P167/2)/2*ATAN(1)/45)</f>
        <v>24.008660702918363</v>
      </c>
    </row>
    <row r="168" spans="1:18" ht="12.75">
      <c r="A168" s="13">
        <v>36</v>
      </c>
      <c r="B168" s="13">
        <v>24</v>
      </c>
      <c r="C168" s="4">
        <f>ATAN((C$6/2)/$R168)*2*45/ATAN(1)</f>
        <v>45.35176499184654</v>
      </c>
      <c r="D168" s="4">
        <f>ATAN((D$6/2)/$R168)*2*45/ATAN(1)</f>
        <v>31.12961703502484</v>
      </c>
      <c r="E168" s="13">
        <v>75</v>
      </c>
      <c r="F168" s="13">
        <v>23</v>
      </c>
      <c r="G168" s="7">
        <v>28</v>
      </c>
      <c r="H168" s="4">
        <f>($N168/2)/TAN($O168/2*ATAN(1)/45)</f>
        <v>27.998644650865245</v>
      </c>
      <c r="I168" s="4">
        <f>MAX(H168-Q168,R168-H168)</f>
        <v>0.004208836724775011</v>
      </c>
      <c r="J168" s="8">
        <f>IF(AND(G168&gt;=ROUND(Q168,0),G168&lt;=ROUND(R168,0)),"",ROUND(H168,0))</f>
      </c>
      <c r="K168" t="s">
        <v>129</v>
      </c>
      <c r="L168" s="11" t="s">
        <v>149</v>
      </c>
      <c r="M168" s="12"/>
      <c r="N168" s="4">
        <f>SQRT(A168*A168+B168*B168)</f>
        <v>43.266615305567875</v>
      </c>
      <c r="O168" s="4">
        <f>E168+F168/60</f>
        <v>75.38333333333334</v>
      </c>
      <c r="P168" s="7">
        <f t="shared" si="3"/>
        <v>0.016666666666666666</v>
      </c>
      <c r="Q168" s="4">
        <f>($N168/2)/TAN(($O168+$P168/2)/2*ATAN(1)/45)</f>
        <v>27.994436606334215</v>
      </c>
      <c r="R168" s="4">
        <f>($N168/2)/TAN(($O168-$P168/2)/2*ATAN(1)/45)</f>
        <v>28.00285348759002</v>
      </c>
    </row>
    <row r="169" spans="1:18" ht="12.75">
      <c r="A169" s="13">
        <v>36</v>
      </c>
      <c r="B169" s="13">
        <v>24</v>
      </c>
      <c r="C169" s="4">
        <f>ATAN((C$6/2)/$R169)*2*45/ATAN(1)</f>
        <v>45.35176499184654</v>
      </c>
      <c r="D169" s="4">
        <f>ATAN((D$6/2)/$R169)*2*45/ATAN(1)</f>
        <v>31.12961703502484</v>
      </c>
      <c r="E169" s="13">
        <v>75</v>
      </c>
      <c r="F169" s="13">
        <v>23</v>
      </c>
      <c r="G169" s="7">
        <v>28</v>
      </c>
      <c r="H169" s="4">
        <f>($N169/2)/TAN($O169/2*ATAN(1)/45)</f>
        <v>27.998644650865245</v>
      </c>
      <c r="I169" s="4">
        <f>MAX(H169-Q169,R169-H169)</f>
        <v>0.004208836724775011</v>
      </c>
      <c r="J169" s="8">
        <f>IF(AND(G169&gt;=ROUND(Q169,0),G169&lt;=ROUND(R169,0)),"",ROUND(H169,0))</f>
      </c>
      <c r="K169" t="s">
        <v>129</v>
      </c>
      <c r="L169" s="10" t="s">
        <v>141</v>
      </c>
      <c r="M169" s="12"/>
      <c r="N169" s="4">
        <f>SQRT(A169*A169+B169*B169)</f>
        <v>43.266615305567875</v>
      </c>
      <c r="O169" s="4">
        <f>E169+F169/60</f>
        <v>75.38333333333334</v>
      </c>
      <c r="P169" s="7">
        <f t="shared" si="3"/>
        <v>0.016666666666666666</v>
      </c>
      <c r="Q169" s="4">
        <f>($N169/2)/TAN(($O169+$P169/2)/2*ATAN(1)/45)</f>
        <v>27.994436606334215</v>
      </c>
      <c r="R169" s="4">
        <f>($N169/2)/TAN(($O169-$P169/2)/2*ATAN(1)/45)</f>
        <v>28.00285348759002</v>
      </c>
    </row>
    <row r="170" spans="1:18" ht="12.75">
      <c r="A170" s="13">
        <v>36</v>
      </c>
      <c r="B170" s="13">
        <v>24</v>
      </c>
      <c r="C170" s="4">
        <f>ATAN((C$6/2)/$R170)*2*45/ATAN(1)</f>
        <v>45.35176499184654</v>
      </c>
      <c r="D170" s="4">
        <f>ATAN((D$6/2)/$R170)*2*45/ATAN(1)</f>
        <v>31.12961703502484</v>
      </c>
      <c r="E170" s="13">
        <v>75</v>
      </c>
      <c r="F170" s="13">
        <v>23</v>
      </c>
      <c r="G170" s="7">
        <v>28</v>
      </c>
      <c r="H170" s="4">
        <f>($N170/2)/TAN($O170/2*ATAN(1)/45)</f>
        <v>27.998644650865245</v>
      </c>
      <c r="I170" s="4">
        <f>MAX(H170-Q170,R170-H170)</f>
        <v>0.004208836724775011</v>
      </c>
      <c r="J170" s="8">
        <f>IF(AND(G170&gt;=ROUND(Q170,0),G170&lt;=ROUND(R170,0)),"",ROUND(H170,0))</f>
      </c>
      <c r="K170" t="s">
        <v>129</v>
      </c>
      <c r="L170" s="10" t="s">
        <v>142</v>
      </c>
      <c r="M170" s="12"/>
      <c r="N170" s="4">
        <f>SQRT(A170*A170+B170*B170)</f>
        <v>43.266615305567875</v>
      </c>
      <c r="O170" s="4">
        <f>E170+F170/60</f>
        <v>75.38333333333334</v>
      </c>
      <c r="P170" s="7">
        <f t="shared" si="3"/>
        <v>0.016666666666666666</v>
      </c>
      <c r="Q170" s="4">
        <f>($N170/2)/TAN(($O170+$P170/2)/2*ATAN(1)/45)</f>
        <v>27.994436606334215</v>
      </c>
      <c r="R170" s="4">
        <f>($N170/2)/TAN(($O170-$P170/2)/2*ATAN(1)/45)</f>
        <v>28.00285348759002</v>
      </c>
    </row>
    <row r="171" spans="1:18" ht="12.75">
      <c r="A171" s="13">
        <v>36</v>
      </c>
      <c r="B171" s="13">
        <v>24</v>
      </c>
      <c r="C171" s="4">
        <f>ATAN((C$6/2)/$R171)*2*45/ATAN(1)</f>
        <v>45.35176499184654</v>
      </c>
      <c r="D171" s="4">
        <f>ATAN((D$6/2)/$R171)*2*45/ATAN(1)</f>
        <v>31.12961703502484</v>
      </c>
      <c r="E171" s="13">
        <v>75</v>
      </c>
      <c r="F171" s="13">
        <v>23</v>
      </c>
      <c r="G171" s="7">
        <v>28</v>
      </c>
      <c r="H171" s="4">
        <f>($N171/2)/TAN($O171/2*ATAN(1)/45)</f>
        <v>27.998644650865245</v>
      </c>
      <c r="I171" s="4">
        <f>MAX(H171-Q171,R171-H171)</f>
        <v>0.004208836724775011</v>
      </c>
      <c r="J171" s="8">
        <f>IF(AND(G171&gt;=ROUND(Q171,0),G171&lt;=ROUND(R171,0)),"",ROUND(H171,0))</f>
      </c>
      <c r="K171" t="s">
        <v>129</v>
      </c>
      <c r="L171" s="10" t="s">
        <v>143</v>
      </c>
      <c r="M171" s="12"/>
      <c r="N171" s="4">
        <f>SQRT(A171*A171+B171*B171)</f>
        <v>43.266615305567875</v>
      </c>
      <c r="O171" s="4">
        <f>E171+F171/60</f>
        <v>75.38333333333334</v>
      </c>
      <c r="P171" s="7">
        <f t="shared" si="3"/>
        <v>0.016666666666666666</v>
      </c>
      <c r="Q171" s="4">
        <f>($N171/2)/TAN(($O171+$P171/2)/2*ATAN(1)/45)</f>
        <v>27.994436606334215</v>
      </c>
      <c r="R171" s="4">
        <f>($N171/2)/TAN(($O171-$P171/2)/2*ATAN(1)/45)</f>
        <v>28.00285348759002</v>
      </c>
    </row>
    <row r="172" spans="1:18" ht="12.75">
      <c r="A172" s="13">
        <v>36</v>
      </c>
      <c r="B172" s="13">
        <v>24</v>
      </c>
      <c r="C172" s="4">
        <f>ATAN((C$6/2)/$R172)*2*45/ATAN(1)</f>
        <v>45.35176499184654</v>
      </c>
      <c r="D172" s="4">
        <f>ATAN((D$6/2)/$R172)*2*45/ATAN(1)</f>
        <v>31.12961703502484</v>
      </c>
      <c r="E172" s="13">
        <v>75</v>
      </c>
      <c r="F172" s="13">
        <v>23</v>
      </c>
      <c r="G172" s="7">
        <v>28</v>
      </c>
      <c r="H172" s="4">
        <f>($N172/2)/TAN($O172/2*ATAN(1)/45)</f>
        <v>27.998644650865245</v>
      </c>
      <c r="I172" s="4">
        <f>MAX(H172-Q172,R172-H172)</f>
        <v>0.004208836724775011</v>
      </c>
      <c r="J172" s="8">
        <f>IF(AND(G172&gt;=ROUND(Q172,0),G172&lt;=ROUND(R172,0)),"",ROUND(H172,0))</f>
      </c>
      <c r="K172" t="s">
        <v>129</v>
      </c>
      <c r="L172" s="11" t="s">
        <v>150</v>
      </c>
      <c r="M172" s="12"/>
      <c r="N172" s="4">
        <f>SQRT(A172*A172+B172*B172)</f>
        <v>43.266615305567875</v>
      </c>
      <c r="O172" s="4">
        <f>E172+F172/60</f>
        <v>75.38333333333334</v>
      </c>
      <c r="P172" s="7">
        <f t="shared" si="3"/>
        <v>0.016666666666666666</v>
      </c>
      <c r="Q172" s="4">
        <f>($N172/2)/TAN(($O172+$P172/2)/2*ATAN(1)/45)</f>
        <v>27.994436606334215</v>
      </c>
      <c r="R172" s="4">
        <f>($N172/2)/TAN(($O172-$P172/2)/2*ATAN(1)/45)</f>
        <v>28.00285348759002</v>
      </c>
    </row>
    <row r="173" spans="1:18" ht="12.75">
      <c r="A173" s="13">
        <v>36</v>
      </c>
      <c r="B173" s="13">
        <v>24</v>
      </c>
      <c r="C173" s="4">
        <f>ATAN((C$6/2)/$R173)*2*45/ATAN(1)</f>
        <v>45.35176499184654</v>
      </c>
      <c r="D173" s="4">
        <f>ATAN((D$6/2)/$R173)*2*45/ATAN(1)</f>
        <v>31.12961703502484</v>
      </c>
      <c r="E173" s="13">
        <v>75</v>
      </c>
      <c r="F173" s="13">
        <v>23</v>
      </c>
      <c r="G173" s="7">
        <v>28</v>
      </c>
      <c r="H173" s="4">
        <f>($N173/2)/TAN($O173/2*ATAN(1)/45)</f>
        <v>27.998644650865245</v>
      </c>
      <c r="I173" s="4">
        <f>MAX(H173-Q173,R173-H173)</f>
        <v>0.004208836724775011</v>
      </c>
      <c r="J173" s="8">
        <f>IF(AND(G173&gt;=ROUND(Q173,0),G173&lt;=ROUND(R173,0)),"",ROUND(H173,0))</f>
      </c>
      <c r="K173" t="s">
        <v>129</v>
      </c>
      <c r="L173" s="10" t="s">
        <v>134</v>
      </c>
      <c r="M173" s="12"/>
      <c r="N173" s="4">
        <f>SQRT(A173*A173+B173*B173)</f>
        <v>43.266615305567875</v>
      </c>
      <c r="O173" s="4">
        <f>E173+F173/60</f>
        <v>75.38333333333334</v>
      </c>
      <c r="P173" s="7">
        <f t="shared" si="3"/>
        <v>0.016666666666666666</v>
      </c>
      <c r="Q173" s="4">
        <f>($N173/2)/TAN(($O173+$P173/2)/2*ATAN(1)/45)</f>
        <v>27.994436606334215</v>
      </c>
      <c r="R173" s="4">
        <f>($N173/2)/TAN(($O173-$P173/2)/2*ATAN(1)/45)</f>
        <v>28.00285348759002</v>
      </c>
    </row>
    <row r="174" spans="1:18" ht="12.75">
      <c r="A174" s="13">
        <v>36</v>
      </c>
      <c r="B174" s="13">
        <v>24</v>
      </c>
      <c r="C174" s="4">
        <f>ATAN((C$6/2)/$R174)*2*45/ATAN(1)</f>
        <v>45.35176499184654</v>
      </c>
      <c r="D174" s="4">
        <f>ATAN((D$6/2)/$R174)*2*45/ATAN(1)</f>
        <v>31.12961703502484</v>
      </c>
      <c r="E174" s="13">
        <v>75</v>
      </c>
      <c r="F174" s="13">
        <v>23</v>
      </c>
      <c r="G174" s="7">
        <v>28</v>
      </c>
      <c r="H174" s="4">
        <f>($N174/2)/TAN($O174/2*ATAN(1)/45)</f>
        <v>27.998644650865245</v>
      </c>
      <c r="I174" s="4">
        <f>MAX(H174-Q174,R174-H174)</f>
        <v>0.004208836724775011</v>
      </c>
      <c r="J174" s="8">
        <f>IF(AND(G174&gt;=ROUND(Q174,0),G174&lt;=ROUND(R174,0)),"",ROUND(H174,0))</f>
      </c>
      <c r="K174" t="s">
        <v>129</v>
      </c>
      <c r="L174" s="11" t="s">
        <v>148</v>
      </c>
      <c r="M174" s="12"/>
      <c r="N174" s="4">
        <f>SQRT(A174*A174+B174*B174)</f>
        <v>43.266615305567875</v>
      </c>
      <c r="O174" s="4">
        <f>E174+F174/60</f>
        <v>75.38333333333334</v>
      </c>
      <c r="P174" s="7">
        <f t="shared" si="3"/>
        <v>0.016666666666666666</v>
      </c>
      <c r="Q174" s="4">
        <f>($N174/2)/TAN(($O174+$P174/2)/2*ATAN(1)/45)</f>
        <v>27.994436606334215</v>
      </c>
      <c r="R174" s="4">
        <f>($N174/2)/TAN(($O174-$P174/2)/2*ATAN(1)/45)</f>
        <v>28.00285348759002</v>
      </c>
    </row>
    <row r="175" spans="1:18" ht="12.75">
      <c r="A175" s="13">
        <v>36</v>
      </c>
      <c r="B175" s="13">
        <v>24</v>
      </c>
      <c r="C175" s="4">
        <f>ATAN((C$6/2)/$R175)*2*45/ATAN(1)</f>
        <v>45.35176499184654</v>
      </c>
      <c r="D175" s="4">
        <f>ATAN((D$6/2)/$R175)*2*45/ATAN(1)</f>
        <v>31.12961703502484</v>
      </c>
      <c r="E175" s="13">
        <v>75</v>
      </c>
      <c r="F175" s="13">
        <v>23</v>
      </c>
      <c r="G175" s="7">
        <v>28</v>
      </c>
      <c r="H175" s="4">
        <f>($N175/2)/TAN($O175/2*ATAN(1)/45)</f>
        <v>27.998644650865245</v>
      </c>
      <c r="I175" s="4">
        <f>MAX(H175-Q175,R175-H175)</f>
        <v>0.004208836724775011</v>
      </c>
      <c r="J175" s="8">
        <f>IF(AND(G175&gt;=ROUND(Q175,0),G175&lt;=ROUND(R175,0)),"",ROUND(H175,0))</f>
      </c>
      <c r="K175" t="s">
        <v>129</v>
      </c>
      <c r="L175" s="10" t="s">
        <v>133</v>
      </c>
      <c r="M175" s="12"/>
      <c r="N175" s="4">
        <f>SQRT(A175*A175+B175*B175)</f>
        <v>43.266615305567875</v>
      </c>
      <c r="O175" s="4">
        <f>E175+F175/60</f>
        <v>75.38333333333334</v>
      </c>
      <c r="P175" s="7">
        <f t="shared" si="3"/>
        <v>0.016666666666666666</v>
      </c>
      <c r="Q175" s="4">
        <f>($N175/2)/TAN(($O175+$P175/2)/2*ATAN(1)/45)</f>
        <v>27.994436606334215</v>
      </c>
      <c r="R175" s="4">
        <f>($N175/2)/TAN(($O175-$P175/2)/2*ATAN(1)/45)</f>
        <v>28.00285348759002</v>
      </c>
    </row>
    <row r="176" spans="1:18" ht="12.75">
      <c r="A176" s="13">
        <v>36</v>
      </c>
      <c r="B176" s="13">
        <v>24</v>
      </c>
      <c r="C176" s="4">
        <f>ATAN((C$6/2)/$R176)*2*45/ATAN(1)</f>
        <v>45.35176499184654</v>
      </c>
      <c r="D176" s="4">
        <f>ATAN((D$6/2)/$R176)*2*45/ATAN(1)</f>
        <v>31.12961703502484</v>
      </c>
      <c r="E176" s="13">
        <v>75</v>
      </c>
      <c r="F176" s="13">
        <v>23</v>
      </c>
      <c r="G176" s="7">
        <v>28</v>
      </c>
      <c r="H176" s="4">
        <f>($N176/2)/TAN($O176/2*ATAN(1)/45)</f>
        <v>27.998644650865245</v>
      </c>
      <c r="I176" s="4">
        <f>MAX(H176-Q176,R176-H176)</f>
        <v>0.004208836724775011</v>
      </c>
      <c r="J176" s="8">
        <f>IF(AND(G176&gt;=ROUND(Q176,0),G176&lt;=ROUND(R176,0)),"",ROUND(H176,0))</f>
      </c>
      <c r="K176" t="s">
        <v>129</v>
      </c>
      <c r="L176" s="10" t="s">
        <v>140</v>
      </c>
      <c r="M176" s="12"/>
      <c r="N176" s="4">
        <f>SQRT(A176*A176+B176*B176)</f>
        <v>43.266615305567875</v>
      </c>
      <c r="O176" s="4">
        <f>E176+F176/60</f>
        <v>75.38333333333334</v>
      </c>
      <c r="P176" s="7">
        <f t="shared" si="3"/>
        <v>0.016666666666666666</v>
      </c>
      <c r="Q176" s="4">
        <f>($N176/2)/TAN(($O176+$P176/2)/2*ATAN(1)/45)</f>
        <v>27.994436606334215</v>
      </c>
      <c r="R176" s="4">
        <f>($N176/2)/TAN(($O176-$P176/2)/2*ATAN(1)/45)</f>
        <v>28.00285348759002</v>
      </c>
    </row>
    <row r="177" spans="1:18" ht="12.75">
      <c r="A177" s="13">
        <v>36</v>
      </c>
      <c r="B177" s="13">
        <v>24</v>
      </c>
      <c r="C177" s="4">
        <f>ATAN((C$6/2)/$R177)*2*45/ATAN(1)</f>
        <v>36.94682544723463</v>
      </c>
      <c r="D177" s="4">
        <f>ATAN((D$6/2)/$R177)*2*45/ATAN(1)</f>
        <v>25.111923833686593</v>
      </c>
      <c r="E177" s="13">
        <v>63</v>
      </c>
      <c r="F177" s="13">
        <v>25</v>
      </c>
      <c r="G177" s="7">
        <v>35</v>
      </c>
      <c r="H177" s="4">
        <f>($N177/2)/TAN($O177/2*ATAN(1)/45)</f>
        <v>35.01591764786042</v>
      </c>
      <c r="I177" s="4">
        <f>MAX(H177-Q177,R177-H177)</f>
        <v>0.005695568508635063</v>
      </c>
      <c r="J177" s="8">
        <f>IF(AND(G177&gt;=ROUND(Q177,0),G177&lt;=ROUND(R177,0)),"",ROUND(H177,0))</f>
      </c>
      <c r="K177" t="s">
        <v>129</v>
      </c>
      <c r="L177" s="10" t="s">
        <v>132</v>
      </c>
      <c r="M177" s="12"/>
      <c r="N177" s="4">
        <f>SQRT(A177*A177+B177*B177)</f>
        <v>43.266615305567875</v>
      </c>
      <c r="O177" s="4">
        <f>E177+F177/60</f>
        <v>63.416666666666664</v>
      </c>
      <c r="P177" s="7">
        <f t="shared" si="3"/>
        <v>0.016666666666666666</v>
      </c>
      <c r="Q177" s="4">
        <f>($N177/2)/TAN(($O177+$P177/2)/2*ATAN(1)/45)</f>
        <v>35.01022342003035</v>
      </c>
      <c r="R177" s="4">
        <f>($N177/2)/TAN(($O177-$P177/2)/2*ATAN(1)/45)</f>
        <v>35.021613216369055</v>
      </c>
    </row>
    <row r="178" spans="1:18" ht="12.75">
      <c r="A178" s="13">
        <v>36</v>
      </c>
      <c r="B178" s="13">
        <v>24</v>
      </c>
      <c r="C178" s="4">
        <f>ATAN((C$6/2)/$R178)*2*45/ATAN(1)</f>
        <v>36.94682544723463</v>
      </c>
      <c r="D178" s="4">
        <f>ATAN((D$6/2)/$R178)*2*45/ATAN(1)</f>
        <v>25.111923833686593</v>
      </c>
      <c r="E178" s="13">
        <v>63</v>
      </c>
      <c r="F178" s="13">
        <v>25</v>
      </c>
      <c r="G178" s="7">
        <v>35</v>
      </c>
      <c r="H178" s="4">
        <f>($N178/2)/TAN($O178/2*ATAN(1)/45)</f>
        <v>35.01591764786042</v>
      </c>
      <c r="I178" s="4">
        <f>MAX(H178-Q178,R178-H178)</f>
        <v>0.005695568508635063</v>
      </c>
      <c r="J178" s="8">
        <f>IF(AND(G178&gt;=ROUND(Q178,0),G178&lt;=ROUND(R178,0)),"",ROUND(H178,0))</f>
      </c>
      <c r="K178" t="s">
        <v>129</v>
      </c>
      <c r="L178" s="10" t="s">
        <v>138</v>
      </c>
      <c r="M178" s="12"/>
      <c r="N178" s="4">
        <f>SQRT(A178*A178+B178*B178)</f>
        <v>43.266615305567875</v>
      </c>
      <c r="O178" s="4">
        <f>E178+F178/60</f>
        <v>63.416666666666664</v>
      </c>
      <c r="P178" s="7">
        <f t="shared" si="3"/>
        <v>0.016666666666666666</v>
      </c>
      <c r="Q178" s="4">
        <f>($N178/2)/TAN(($O178+$P178/2)/2*ATAN(1)/45)</f>
        <v>35.01022342003035</v>
      </c>
      <c r="R178" s="4">
        <f>($N178/2)/TAN(($O178-$P178/2)/2*ATAN(1)/45)</f>
        <v>35.021613216369055</v>
      </c>
    </row>
    <row r="179" spans="1:18" ht="12.75">
      <c r="A179" s="13">
        <v>36</v>
      </c>
      <c r="B179" s="13">
        <v>24</v>
      </c>
      <c r="C179" s="4">
        <f>ATAN((C$6/2)/$R179)*2*45/ATAN(1)</f>
        <v>18.974520152817863</v>
      </c>
      <c r="D179" s="4">
        <f>ATAN((D$6/2)/$R179)*2*45/ATAN(1)</f>
        <v>12.714142195305312</v>
      </c>
      <c r="E179" s="13">
        <v>34</v>
      </c>
      <c r="F179" s="13">
        <v>21</v>
      </c>
      <c r="G179" s="7">
        <v>70</v>
      </c>
      <c r="H179" s="4">
        <f>($N179/2)/TAN($O179/2*ATAN(1)/45)</f>
        <v>69.99402555335864</v>
      </c>
      <c r="I179" s="4">
        <f>MAX(H179-Q179,R179-H179)</f>
        <v>0.018046385568439405</v>
      </c>
      <c r="J179" s="8">
        <f>IF(AND(G179&gt;=ROUND(Q179,0),G179&lt;=ROUND(R179,0)),"",ROUND(H179,0))</f>
      </c>
      <c r="K179" t="s">
        <v>129</v>
      </c>
      <c r="L179" s="11" t="s">
        <v>148</v>
      </c>
      <c r="M179" s="12"/>
      <c r="N179" s="4">
        <f>SQRT(A179*A179+B179*B179)</f>
        <v>43.266615305567875</v>
      </c>
      <c r="O179" s="4">
        <f>E179+F179/60</f>
        <v>34.35</v>
      </c>
      <c r="P179" s="7">
        <f t="shared" si="3"/>
        <v>0.016666666666666666</v>
      </c>
      <c r="Q179" s="4">
        <f>($N179/2)/TAN(($O179+$P179/2)/2*ATAN(1)/45)</f>
        <v>69.97598765807433</v>
      </c>
      <c r="R179" s="4">
        <f>($N179/2)/TAN(($O179-$P179/2)/2*ATAN(1)/45)</f>
        <v>70.01207193892708</v>
      </c>
    </row>
    <row r="180" spans="1:18" ht="12.75">
      <c r="A180" s="13">
        <v>36</v>
      </c>
      <c r="B180" s="13">
        <v>24</v>
      </c>
      <c r="C180" s="4">
        <f>ATAN((C$6/2)/$R180)*2*45/ATAN(1)</f>
        <v>18.974520152817863</v>
      </c>
      <c r="D180" s="4">
        <f>ATAN((D$6/2)/$R180)*2*45/ATAN(1)</f>
        <v>12.714142195305312</v>
      </c>
      <c r="E180" s="13">
        <v>34</v>
      </c>
      <c r="F180" s="13">
        <v>21</v>
      </c>
      <c r="G180" s="7">
        <v>70</v>
      </c>
      <c r="H180" s="4">
        <f>($N180/2)/TAN($O180/2*ATAN(1)/45)</f>
        <v>69.99402555335864</v>
      </c>
      <c r="I180" s="4">
        <f>MAX(H180-Q180,R180-H180)</f>
        <v>0.018046385568439405</v>
      </c>
      <c r="J180" s="8">
        <f>IF(AND(G180&gt;=ROUND(Q180,0),G180&lt;=ROUND(R180,0)),"",ROUND(H180,0))</f>
      </c>
      <c r="K180" t="s">
        <v>129</v>
      </c>
      <c r="L180" s="11" t="s">
        <v>151</v>
      </c>
      <c r="M180" s="12"/>
      <c r="N180" s="4">
        <f>SQRT(A180*A180+B180*B180)</f>
        <v>43.266615305567875</v>
      </c>
      <c r="O180" s="4">
        <f>E180+F180/60</f>
        <v>34.35</v>
      </c>
      <c r="P180" s="7">
        <f t="shared" si="3"/>
        <v>0.016666666666666666</v>
      </c>
      <c r="Q180" s="4">
        <f>($N180/2)/TAN(($O180+$P180/2)/2*ATAN(1)/45)</f>
        <v>69.97598765807433</v>
      </c>
      <c r="R180" s="4">
        <f>($N180/2)/TAN(($O180-$P180/2)/2*ATAN(1)/45)</f>
        <v>70.01207193892708</v>
      </c>
    </row>
    <row r="181" spans="1:18" ht="12.75">
      <c r="A181" s="13">
        <v>36</v>
      </c>
      <c r="B181" s="13">
        <v>24</v>
      </c>
      <c r="C181" s="4">
        <f>ATAN((C$6/2)/$R181)*2*45/ATAN(1)</f>
        <v>18.974520152817863</v>
      </c>
      <c r="D181" s="4">
        <f>ATAN((D$6/2)/$R181)*2*45/ATAN(1)</f>
        <v>12.714142195305312</v>
      </c>
      <c r="E181" s="13">
        <v>34</v>
      </c>
      <c r="F181" s="13">
        <v>21</v>
      </c>
      <c r="G181" s="7">
        <v>70</v>
      </c>
      <c r="H181" s="4">
        <f>($N181/2)/TAN($O181/2*ATAN(1)/45)</f>
        <v>69.99402555335864</v>
      </c>
      <c r="I181" s="4">
        <f>MAX(H181-Q181,R181-H181)</f>
        <v>0.018046385568439405</v>
      </c>
      <c r="J181" s="8">
        <f>IF(AND(G181&gt;=ROUND(Q181,0),G181&lt;=ROUND(R181,0)),"",ROUND(H181,0))</f>
      </c>
      <c r="K181" t="s">
        <v>129</v>
      </c>
      <c r="L181" s="11" t="s">
        <v>152</v>
      </c>
      <c r="M181" s="12"/>
      <c r="N181" s="4">
        <f>SQRT(A181*A181+B181*B181)</f>
        <v>43.266615305567875</v>
      </c>
      <c r="O181" s="4">
        <f>E181+F181/60</f>
        <v>34.35</v>
      </c>
      <c r="P181" s="7">
        <f t="shared" si="3"/>
        <v>0.016666666666666666</v>
      </c>
      <c r="Q181" s="4">
        <f>($N181/2)/TAN(($O181+$P181/2)/2*ATAN(1)/45)</f>
        <v>69.97598765807433</v>
      </c>
      <c r="R181" s="4">
        <f>($N181/2)/TAN(($O181-$P181/2)/2*ATAN(1)/45)</f>
        <v>70.01207193892708</v>
      </c>
    </row>
    <row r="182" spans="1:18" ht="12.75">
      <c r="A182" s="13">
        <v>36</v>
      </c>
      <c r="B182" s="13">
        <v>24</v>
      </c>
      <c r="C182" s="4">
        <f>ATAN((C$6/2)/$R182)*2*45/ATAN(1)</f>
        <v>18.974520152817863</v>
      </c>
      <c r="D182" s="4">
        <f>ATAN((D$6/2)/$R182)*2*45/ATAN(1)</f>
        <v>12.714142195305312</v>
      </c>
      <c r="E182" s="13">
        <v>34</v>
      </c>
      <c r="F182" s="13">
        <v>21</v>
      </c>
      <c r="G182" s="7">
        <v>70</v>
      </c>
      <c r="H182" s="4">
        <f>($N182/2)/TAN($O182/2*ATAN(1)/45)</f>
        <v>69.99402555335864</v>
      </c>
      <c r="I182" s="4">
        <f>MAX(H182-Q182,R182-H182)</f>
        <v>0.018046385568439405</v>
      </c>
      <c r="J182" s="8">
        <f>IF(AND(G182&gt;=ROUND(Q182,0),G182&lt;=ROUND(R182,0)),"",ROUND(H182,0))</f>
      </c>
      <c r="K182" t="s">
        <v>129</v>
      </c>
      <c r="L182" s="10" t="s">
        <v>144</v>
      </c>
      <c r="M182" s="12"/>
      <c r="N182" s="4">
        <f>SQRT(A182*A182+B182*B182)</f>
        <v>43.266615305567875</v>
      </c>
      <c r="O182" s="4">
        <f>E182+F182/60</f>
        <v>34.35</v>
      </c>
      <c r="P182" s="7">
        <f t="shared" si="3"/>
        <v>0.016666666666666666</v>
      </c>
      <c r="Q182" s="4">
        <f>($N182/2)/TAN(($O182+$P182/2)/2*ATAN(1)/45)</f>
        <v>69.97598765807433</v>
      </c>
      <c r="R182" s="4">
        <f>($N182/2)/TAN(($O182-$P182/2)/2*ATAN(1)/45)</f>
        <v>70.01207193892708</v>
      </c>
    </row>
    <row r="183" spans="1:18" ht="12.75">
      <c r="A183" s="13">
        <v>36</v>
      </c>
      <c r="B183" s="13">
        <v>24</v>
      </c>
      <c r="C183" s="4">
        <f>ATAN((C$6/2)/$R183)*2*45/ATAN(1)</f>
        <v>18.974520152817863</v>
      </c>
      <c r="D183" s="4">
        <f>ATAN((D$6/2)/$R183)*2*45/ATAN(1)</f>
        <v>12.714142195305312</v>
      </c>
      <c r="E183" s="13">
        <v>34</v>
      </c>
      <c r="F183" s="13">
        <v>21</v>
      </c>
      <c r="G183" s="7">
        <v>70</v>
      </c>
      <c r="H183" s="4">
        <f>($N183/2)/TAN($O183/2*ATAN(1)/45)</f>
        <v>69.99402555335864</v>
      </c>
      <c r="I183" s="4">
        <f>MAX(H183-Q183,R183-H183)</f>
        <v>0.018046385568439405</v>
      </c>
      <c r="J183" s="8">
        <f>IF(AND(G183&gt;=ROUND(Q183,0),G183&lt;=ROUND(R183,0)),"",ROUND(H183,0))</f>
      </c>
      <c r="K183" t="s">
        <v>129</v>
      </c>
      <c r="L183" s="10" t="s">
        <v>145</v>
      </c>
      <c r="M183" s="12"/>
      <c r="N183" s="4">
        <f>SQRT(A183*A183+B183*B183)</f>
        <v>43.266615305567875</v>
      </c>
      <c r="O183" s="4">
        <f>E183+F183/60</f>
        <v>34.35</v>
      </c>
      <c r="P183" s="7">
        <f t="shared" si="3"/>
        <v>0.016666666666666666</v>
      </c>
      <c r="Q183" s="4">
        <f>($N183/2)/TAN(($O183+$P183/2)/2*ATAN(1)/45)</f>
        <v>69.97598765807433</v>
      </c>
      <c r="R183" s="4">
        <f>($N183/2)/TAN(($O183-$P183/2)/2*ATAN(1)/45)</f>
        <v>70.01207193892708</v>
      </c>
    </row>
    <row r="184" spans="1:18" ht="12.75">
      <c r="A184" s="13">
        <v>36</v>
      </c>
      <c r="B184" s="13">
        <v>24</v>
      </c>
      <c r="C184" s="4">
        <f>ATAN((C$6/2)/$R184)*2*45/ATAN(1)</f>
        <v>17.7210823034897</v>
      </c>
      <c r="D184" s="4">
        <f>ATAN((D$6/2)/$R184)*2*45/ATAN(1)</f>
        <v>11.866543010211647</v>
      </c>
      <c r="E184" s="13">
        <v>32</v>
      </c>
      <c r="F184" s="13">
        <v>10</v>
      </c>
      <c r="G184" s="7">
        <v>75</v>
      </c>
      <c r="H184" s="4">
        <f>($N184/2)/TAN($O184/2*ATAN(1)/45)</f>
        <v>75.03226336511658</v>
      </c>
      <c r="I184" s="4">
        <f>MAX(H184-Q184,R184-H184)</f>
        <v>0.02050353851240061</v>
      </c>
      <c r="J184" s="8">
        <f>IF(AND(G184&gt;=ROUND(Q184,0),G184&lt;=ROUND(R184,0)),"",ROUND(H184,0))</f>
      </c>
      <c r="K184" t="s">
        <v>129</v>
      </c>
      <c r="L184" s="10" t="s">
        <v>133</v>
      </c>
      <c r="M184" s="12"/>
      <c r="N184" s="4">
        <f>SQRT(A184*A184+B184*B184)</f>
        <v>43.266615305567875</v>
      </c>
      <c r="O184" s="4">
        <f>E184+F184/60</f>
        <v>32.166666666666664</v>
      </c>
      <c r="P184" s="7">
        <f t="shared" si="3"/>
        <v>0.016666666666666666</v>
      </c>
      <c r="Q184" s="4">
        <f>($N184/2)/TAN(($O184+$P184/2)/2*ATAN(1)/45)</f>
        <v>75.01177016708024</v>
      </c>
      <c r="R184" s="4">
        <f>($N184/2)/TAN(($O184-$P184/2)/2*ATAN(1)/45)</f>
        <v>75.05276690362898</v>
      </c>
    </row>
    <row r="185" spans="1:18" ht="12.75">
      <c r="A185" s="13">
        <v>36</v>
      </c>
      <c r="B185" s="13">
        <v>24</v>
      </c>
      <c r="C185" s="4">
        <f>ATAN((C$6/2)/$R185)*2*45/ATAN(1)</f>
        <v>16.628568964126664</v>
      </c>
      <c r="D185" s="4">
        <f>ATAN((D$6/2)/$R185)*2*45/ATAN(1)</f>
        <v>11.129062785286695</v>
      </c>
      <c r="E185" s="13">
        <v>30</v>
      </c>
      <c r="F185" s="13">
        <v>15</v>
      </c>
      <c r="G185" s="7">
        <v>80</v>
      </c>
      <c r="H185" s="4">
        <f>($N185/2)/TAN($O185/2*ATAN(1)/45)</f>
        <v>80.03773266483125</v>
      </c>
      <c r="I185" s="4">
        <f>MAX(H185-Q185,R185-H185)</f>
        <v>0.0231138363346588</v>
      </c>
      <c r="J185" s="8">
        <f>IF(AND(G185&gt;=ROUND(Q185,0),G185&lt;=ROUND(R185,0)),"",ROUND(H185,0))</f>
      </c>
      <c r="K185" t="s">
        <v>129</v>
      </c>
      <c r="L185" s="10" t="s">
        <v>140</v>
      </c>
      <c r="M185" s="12"/>
      <c r="N185" s="4">
        <f>SQRT(A185*A185+B185*B185)</f>
        <v>43.266615305567875</v>
      </c>
      <c r="O185" s="4">
        <f>E185+F185/60</f>
        <v>30.25</v>
      </c>
      <c r="P185" s="7">
        <f t="shared" si="3"/>
        <v>0.016666666666666666</v>
      </c>
      <c r="Q185" s="4">
        <f>($N185/2)/TAN(($O185+$P185/2)/2*ATAN(1)/45)</f>
        <v>80.01463126284911</v>
      </c>
      <c r="R185" s="4">
        <f>($N185/2)/TAN(($O185-$P185/2)/2*ATAN(1)/45)</f>
        <v>80.06084650116591</v>
      </c>
    </row>
    <row r="186" spans="1:18" ht="12.75">
      <c r="A186" s="13">
        <v>36</v>
      </c>
      <c r="B186" s="13">
        <v>24</v>
      </c>
      <c r="C186" s="4">
        <f>ATAN((C$6/2)/$R186)*2*45/ATAN(1)</f>
        <v>16.628568964126664</v>
      </c>
      <c r="D186" s="4">
        <f>ATAN((D$6/2)/$R186)*2*45/ATAN(1)</f>
        <v>11.129062785286695</v>
      </c>
      <c r="E186" s="13">
        <v>30</v>
      </c>
      <c r="F186" s="13">
        <v>15</v>
      </c>
      <c r="G186" s="7">
        <v>80</v>
      </c>
      <c r="H186" s="4">
        <f>($N186/2)/TAN($O186/2*ATAN(1)/45)</f>
        <v>80.03773266483125</v>
      </c>
      <c r="I186" s="4">
        <f>MAX(H186-Q186,R186-H186)</f>
        <v>0.0231138363346588</v>
      </c>
      <c r="J186" s="8">
        <f>IF(AND(G186&gt;=ROUND(Q186,0),G186&lt;=ROUND(R186,0)),"",ROUND(H186,0))</f>
      </c>
      <c r="K186" t="s">
        <v>129</v>
      </c>
      <c r="L186" s="10" t="s">
        <v>146</v>
      </c>
      <c r="M186" s="12"/>
      <c r="N186" s="4">
        <f>SQRT(A186*A186+B186*B186)</f>
        <v>43.266615305567875</v>
      </c>
      <c r="O186" s="4">
        <f>E186+F186/60</f>
        <v>30.25</v>
      </c>
      <c r="P186" s="7">
        <f t="shared" si="3"/>
        <v>0.016666666666666666</v>
      </c>
      <c r="Q186" s="4">
        <f>($N186/2)/TAN(($O186+$P186/2)/2*ATAN(1)/45)</f>
        <v>80.01463126284911</v>
      </c>
      <c r="R186" s="4">
        <f>($N186/2)/TAN(($O186-$P186/2)/2*ATAN(1)/45)</f>
        <v>80.06084650116591</v>
      </c>
    </row>
    <row r="187" spans="1:18" ht="12.75">
      <c r="A187" s="13">
        <v>36</v>
      </c>
      <c r="B187" s="13">
        <v>24</v>
      </c>
      <c r="C187" s="4">
        <f>ATAN((C$6/2)/$R187)*2*45/ATAN(1)</f>
        <v>14.810132621378276</v>
      </c>
      <c r="D187" s="4">
        <f>ATAN((D$6/2)/$R187)*2*45/ATAN(1)</f>
        <v>9.904030936372209</v>
      </c>
      <c r="E187" s="13">
        <v>27</v>
      </c>
      <c r="F187" s="13">
        <v>2</v>
      </c>
      <c r="G187" s="7">
        <v>90</v>
      </c>
      <c r="H187" s="4">
        <f>($N187/2)/TAN($O187/2*ATAN(1)/45)</f>
        <v>89.99387863895662</v>
      </c>
      <c r="I187" s="4">
        <f>MAX(H187-Q187,R187-H187)</f>
        <v>0.02880701171481803</v>
      </c>
      <c r="J187" s="8">
        <f>IF(AND(G187&gt;=ROUND(Q187,0),G187&lt;=ROUND(R187,0)),"",ROUND(H187,0))</f>
      </c>
      <c r="K187" t="s">
        <v>129</v>
      </c>
      <c r="L187" s="10" t="s">
        <v>136</v>
      </c>
      <c r="M187" s="12"/>
      <c r="N187" s="4">
        <f>SQRT(A187*A187+B187*B187)</f>
        <v>43.266615305567875</v>
      </c>
      <c r="O187" s="4">
        <f>E187+F187/60</f>
        <v>27.033333333333335</v>
      </c>
      <c r="P187" s="7">
        <f t="shared" si="3"/>
        <v>0.016666666666666666</v>
      </c>
      <c r="Q187" s="4">
        <f>($N187/2)/TAN(($O187+$P187/2)/2*ATAN(1)/45)</f>
        <v>89.96508905144839</v>
      </c>
      <c r="R187" s="4">
        <f>($N187/2)/TAN(($O187-$P187/2)/2*ATAN(1)/45)</f>
        <v>90.02268565067143</v>
      </c>
    </row>
    <row r="188" spans="1:18" ht="12.75">
      <c r="A188" s="13">
        <v>36</v>
      </c>
      <c r="B188" s="13">
        <v>24</v>
      </c>
      <c r="C188" s="4">
        <f>ATAN((C$6/2)/$R188)*2*45/ATAN(1)</f>
        <v>14.810132621378276</v>
      </c>
      <c r="D188" s="4">
        <f>ATAN((D$6/2)/$R188)*2*45/ATAN(1)</f>
        <v>9.904030936372209</v>
      </c>
      <c r="E188" s="13">
        <v>27</v>
      </c>
      <c r="F188" s="13">
        <v>2</v>
      </c>
      <c r="G188" s="7">
        <v>90</v>
      </c>
      <c r="H188" s="4">
        <f>($N188/2)/TAN($O188/2*ATAN(1)/45)</f>
        <v>89.99387863895662</v>
      </c>
      <c r="I188" s="4">
        <f>MAX(H188-Q188,R188-H188)</f>
        <v>0.02880701171481803</v>
      </c>
      <c r="J188" s="8">
        <f>IF(AND(G188&gt;=ROUND(Q188,0),G188&lt;=ROUND(R188,0)),"",ROUND(H188,0))</f>
      </c>
      <c r="K188" t="s">
        <v>129</v>
      </c>
      <c r="L188" s="11" t="s">
        <v>154</v>
      </c>
      <c r="M188" s="12"/>
      <c r="N188" s="4">
        <f>SQRT(A188*A188+B188*B188)</f>
        <v>43.266615305567875</v>
      </c>
      <c r="O188" s="4">
        <f>E188+F188/60</f>
        <v>27.033333333333335</v>
      </c>
      <c r="P188" s="7">
        <f t="shared" si="3"/>
        <v>0.016666666666666666</v>
      </c>
      <c r="Q188" s="4">
        <f>($N188/2)/TAN(($O188+$P188/2)/2*ATAN(1)/45)</f>
        <v>89.96508905144839</v>
      </c>
      <c r="R188" s="4">
        <f>($N188/2)/TAN(($O188-$P188/2)/2*ATAN(1)/45)</f>
        <v>90.02268565067143</v>
      </c>
    </row>
    <row r="189" spans="1:18" ht="12.75">
      <c r="A189" s="13">
        <v>36</v>
      </c>
      <c r="B189" s="13">
        <v>24</v>
      </c>
      <c r="C189" s="4">
        <f>ATAN((C$6/2)/$R189)*2*45/ATAN(1)</f>
        <v>12.711492328496455</v>
      </c>
      <c r="D189" s="4">
        <f>ATAN((D$6/2)/$R189)*2*45/ATAN(1)</f>
        <v>8.493670638967474</v>
      </c>
      <c r="E189" s="13">
        <v>23</v>
      </c>
      <c r="F189" s="13">
        <v>17</v>
      </c>
      <c r="G189" s="7">
        <v>105</v>
      </c>
      <c r="H189" s="4">
        <f>($N189/2)/TAN($O189/2*ATAN(1)/45)</f>
        <v>105.00153156990324</v>
      </c>
      <c r="I189" s="4">
        <f>MAX(H189-Q189,R189-H189)</f>
        <v>0.03864933988438679</v>
      </c>
      <c r="J189" s="8">
        <f>IF(AND(G189&gt;=ROUND(Q189,0),G189&lt;=ROUND(R189,0)),"",ROUND(H189,0))</f>
      </c>
      <c r="K189" t="s">
        <v>129</v>
      </c>
      <c r="L189" s="11" t="s">
        <v>149</v>
      </c>
      <c r="M189" s="12"/>
      <c r="N189" s="4">
        <f>SQRT(A189*A189+B189*B189)</f>
        <v>43.266615305567875</v>
      </c>
      <c r="O189" s="4">
        <f>E189+F189/60</f>
        <v>23.283333333333335</v>
      </c>
      <c r="P189" s="7">
        <f t="shared" si="3"/>
        <v>0.016666666666666666</v>
      </c>
      <c r="Q189" s="4">
        <f>($N189/2)/TAN(($O189+$P189/2)/2*ATAN(1)/45)</f>
        <v>104.962909504572</v>
      </c>
      <c r="R189" s="4">
        <f>($N189/2)/TAN(($O189-$P189/2)/2*ATAN(1)/45)</f>
        <v>105.04018090978762</v>
      </c>
    </row>
    <row r="190" spans="1:18" ht="12.75">
      <c r="A190" s="13">
        <v>36</v>
      </c>
      <c r="B190" s="13">
        <v>24</v>
      </c>
      <c r="C190" s="4">
        <f>ATAN((C$6/2)/$R190)*2*45/ATAN(1)</f>
        <v>12.711492328496455</v>
      </c>
      <c r="D190" s="4">
        <f>ATAN((D$6/2)/$R190)*2*45/ATAN(1)</f>
        <v>8.493670638967474</v>
      </c>
      <c r="E190" s="13">
        <v>23</v>
      </c>
      <c r="F190" s="13">
        <v>17</v>
      </c>
      <c r="G190" s="7">
        <v>105</v>
      </c>
      <c r="H190" s="4">
        <f>($N190/2)/TAN($O190/2*ATAN(1)/45)</f>
        <v>105.00153156990324</v>
      </c>
      <c r="I190" s="4">
        <f>MAX(H190-Q190,R190-H190)</f>
        <v>0.03864933988438679</v>
      </c>
      <c r="J190" s="8">
        <f>IF(AND(G190&gt;=ROUND(Q190,0),G190&lt;=ROUND(R190,0)),"",ROUND(H190,0))</f>
      </c>
      <c r="K190" t="s">
        <v>129</v>
      </c>
      <c r="L190" s="10" t="s">
        <v>141</v>
      </c>
      <c r="M190" s="12"/>
      <c r="N190" s="4">
        <f>SQRT(A190*A190+B190*B190)</f>
        <v>43.266615305567875</v>
      </c>
      <c r="O190" s="4">
        <f>E190+F190/60</f>
        <v>23.283333333333335</v>
      </c>
      <c r="P190" s="7">
        <f t="shared" si="3"/>
        <v>0.016666666666666666</v>
      </c>
      <c r="Q190" s="4">
        <f>($N190/2)/TAN(($O190+$P190/2)/2*ATAN(1)/45)</f>
        <v>104.962909504572</v>
      </c>
      <c r="R190" s="4">
        <f>($N190/2)/TAN(($O190-$P190/2)/2*ATAN(1)/45)</f>
        <v>105.04018090978762</v>
      </c>
    </row>
    <row r="191" spans="1:18" ht="12.75">
      <c r="A191" s="13">
        <v>36</v>
      </c>
      <c r="B191" s="13">
        <v>24</v>
      </c>
      <c r="C191" s="4">
        <f>ATAN((C$6/2)/$R191)*2*45/ATAN(1)</f>
        <v>12.711492328496455</v>
      </c>
      <c r="D191" s="4">
        <f>ATAN((D$6/2)/$R191)*2*45/ATAN(1)</f>
        <v>8.493670638967474</v>
      </c>
      <c r="E191" s="13">
        <v>23</v>
      </c>
      <c r="F191" s="13">
        <v>17</v>
      </c>
      <c r="G191" s="7">
        <v>105</v>
      </c>
      <c r="H191" s="4">
        <f>($N191/2)/TAN($O191/2*ATAN(1)/45)</f>
        <v>105.00153156990324</v>
      </c>
      <c r="I191" s="4">
        <f>MAX(H191-Q191,R191-H191)</f>
        <v>0.03864933988438679</v>
      </c>
      <c r="J191" s="8">
        <f>IF(AND(G191&gt;=ROUND(Q191,0),G191&lt;=ROUND(R191,0)),"",ROUND(H191,0))</f>
      </c>
      <c r="K191" t="s">
        <v>129</v>
      </c>
      <c r="L191" s="10" t="s">
        <v>142</v>
      </c>
      <c r="M191" s="12"/>
      <c r="N191" s="4">
        <f>SQRT(A191*A191+B191*B191)</f>
        <v>43.266615305567875</v>
      </c>
      <c r="O191" s="4">
        <f>E191+F191/60</f>
        <v>23.283333333333335</v>
      </c>
      <c r="P191" s="7">
        <f t="shared" si="3"/>
        <v>0.016666666666666666</v>
      </c>
      <c r="Q191" s="4">
        <f>($N191/2)/TAN(($O191+$P191/2)/2*ATAN(1)/45)</f>
        <v>104.962909504572</v>
      </c>
      <c r="R191" s="4">
        <f>($N191/2)/TAN(($O191-$P191/2)/2*ATAN(1)/45)</f>
        <v>105.04018090978762</v>
      </c>
    </row>
    <row r="192" spans="1:18" ht="12.75">
      <c r="A192" s="13">
        <v>36</v>
      </c>
      <c r="B192" s="13">
        <v>24</v>
      </c>
      <c r="C192" s="4">
        <f>ATAN((C$6/2)/$R192)*2*45/ATAN(1)</f>
        <v>9.897456422506124</v>
      </c>
      <c r="D192" s="4">
        <f>ATAN((D$6/2)/$R192)*2*45/ATAN(1)</f>
        <v>6.607428845337534</v>
      </c>
      <c r="E192" s="13">
        <v>18</v>
      </c>
      <c r="F192" s="13">
        <v>12</v>
      </c>
      <c r="G192" s="7">
        <v>135</v>
      </c>
      <c r="H192" s="4">
        <f>($N192/2)/TAN($O192/2*ATAN(1)/45)</f>
        <v>135.06125253590858</v>
      </c>
      <c r="I192" s="4">
        <f>MAX(H192-Q192,R192-H192)</f>
        <v>0.0629221534703106</v>
      </c>
      <c r="J192" s="8">
        <f>IF(AND(G192&gt;=ROUND(Q192,0),G192&lt;=ROUND(R192,0)),"",ROUND(H192,0))</f>
      </c>
      <c r="K192" t="s">
        <v>129</v>
      </c>
      <c r="L192" s="10" t="s">
        <v>139</v>
      </c>
      <c r="M192" s="12"/>
      <c r="N192" s="4">
        <f>SQRT(A192*A192+B192*B192)</f>
        <v>43.266615305567875</v>
      </c>
      <c r="O192" s="4">
        <f>E192+F192/60</f>
        <v>18.2</v>
      </c>
      <c r="P192" s="7">
        <f t="shared" si="3"/>
        <v>0.016666666666666666</v>
      </c>
      <c r="Q192" s="4">
        <f>($N192/2)/TAN(($O192+$P192/2)/2*ATAN(1)/45)</f>
        <v>134.99838749220856</v>
      </c>
      <c r="R192" s="4">
        <f>($N192/2)/TAN(($O192-$P192/2)/2*ATAN(1)/45)</f>
        <v>135.1241746893789</v>
      </c>
    </row>
    <row r="193" spans="1:18" ht="12.75">
      <c r="A193" s="13">
        <v>36</v>
      </c>
      <c r="B193" s="13">
        <v>24</v>
      </c>
      <c r="C193" s="4">
        <f>ATAN((C$6/2)/$R193)*2*45/ATAN(1)</f>
        <v>7.429911540847661</v>
      </c>
      <c r="D193" s="4">
        <f>ATAN((D$6/2)/$R193)*2*45/ATAN(1)</f>
        <v>4.957132731392393</v>
      </c>
      <c r="E193" s="13">
        <v>13</v>
      </c>
      <c r="F193" s="13">
        <v>42</v>
      </c>
      <c r="G193" s="7">
        <v>180</v>
      </c>
      <c r="H193" s="4">
        <f>($N193/2)/TAN($O193/2*ATAN(1)/45)</f>
        <v>180.08555367456535</v>
      </c>
      <c r="I193" s="4">
        <f>MAX(H193-Q193,R193-H193)</f>
        <v>0.11065889625106706</v>
      </c>
      <c r="J193" s="8">
        <f>IF(AND(G193&gt;=ROUND(Q193,0),G193&lt;=ROUND(R193,0)),"",ROUND(H193,0))</f>
      </c>
      <c r="K193" t="s">
        <v>129</v>
      </c>
      <c r="L193" s="10" t="s">
        <v>137</v>
      </c>
      <c r="M193" s="12"/>
      <c r="N193" s="4">
        <f>SQRT(A193*A193+B193*B193)</f>
        <v>43.266615305567875</v>
      </c>
      <c r="O193" s="4">
        <f>E193+F193/60</f>
        <v>13.7</v>
      </c>
      <c r="P193" s="7">
        <f t="shared" si="3"/>
        <v>0.016666666666666666</v>
      </c>
      <c r="Q193" s="4">
        <f>($N193/2)/TAN(($O193+$P193/2)/2*ATAN(1)/45)</f>
        <v>179.97502867677215</v>
      </c>
      <c r="R193" s="4">
        <f>($N193/2)/TAN(($O193-$P193/2)/2*ATAN(1)/45)</f>
        <v>180.1962125708164</v>
      </c>
    </row>
    <row r="194" spans="1:18" ht="12.75">
      <c r="A194" s="13">
        <v>36</v>
      </c>
      <c r="B194" s="13">
        <v>24</v>
      </c>
      <c r="C194" s="4">
        <f>ATAN((C$6/2)/$R194)*2*45/ATAN(1)</f>
        <v>6.693083732662452</v>
      </c>
      <c r="D194" s="4">
        <f>ATAN((D$6/2)/$R194)*2*45/ATAN(1)</f>
        <v>4.4648760610998615</v>
      </c>
      <c r="E194" s="13">
        <v>12</v>
      </c>
      <c r="F194" s="13">
        <v>21</v>
      </c>
      <c r="G194" s="7">
        <v>200</v>
      </c>
      <c r="H194" s="4">
        <f>($N194/2)/TAN($O194/2*ATAN(1)/45)</f>
        <v>199.95052319252733</v>
      </c>
      <c r="I194" s="4">
        <f>MAX(H194-Q194,R194-H194)</f>
        <v>0.1360612744475702</v>
      </c>
      <c r="J194" s="8">
        <f>IF(AND(G194&gt;=ROUND(Q194,0),G194&lt;=ROUND(R194,0)),"",ROUND(H194,0))</f>
      </c>
      <c r="K194" t="s">
        <v>129</v>
      </c>
      <c r="L194" s="10" t="s">
        <v>135</v>
      </c>
      <c r="M194" s="12"/>
      <c r="N194" s="4">
        <f>SQRT(A194*A194+B194*B194)</f>
        <v>43.266615305567875</v>
      </c>
      <c r="O194" s="4">
        <f>E194+F194/60</f>
        <v>12.35</v>
      </c>
      <c r="P194" s="7">
        <f t="shared" si="3"/>
        <v>0.016666666666666666</v>
      </c>
      <c r="Q194" s="4">
        <f>($N194/2)/TAN(($O194+$P194/2)/2*ATAN(1)/45)</f>
        <v>199.8146447021999</v>
      </c>
      <c r="R194" s="4">
        <f>($N194/2)/TAN(($O194-$P194/2)/2*ATAN(1)/45)</f>
        <v>200.0865844669749</v>
      </c>
    </row>
    <row r="195" spans="1:18" ht="12.75">
      <c r="A195" s="13">
        <v>36</v>
      </c>
      <c r="B195" s="13">
        <v>24</v>
      </c>
      <c r="C195" s="4">
        <f>ATAN((C$6/2)/$R195)*2*45/ATAN(1)</f>
        <v>6.693083732662452</v>
      </c>
      <c r="D195" s="4">
        <f>ATAN((D$6/2)/$R195)*2*45/ATAN(1)</f>
        <v>4.4648760610998615</v>
      </c>
      <c r="E195" s="13">
        <v>12</v>
      </c>
      <c r="F195" s="13">
        <v>21</v>
      </c>
      <c r="G195" s="7">
        <v>200</v>
      </c>
      <c r="H195" s="4">
        <f>($N195/2)/TAN($O195/2*ATAN(1)/45)</f>
        <v>199.95052319252733</v>
      </c>
      <c r="I195" s="4">
        <f>MAX(H195-Q195,R195-H195)</f>
        <v>0.1360612744475702</v>
      </c>
      <c r="J195" s="8">
        <f>IF(AND(G195&gt;=ROUND(Q195,0),G195&lt;=ROUND(R195,0)),"",ROUND(H195,0))</f>
      </c>
      <c r="K195" t="s">
        <v>129</v>
      </c>
      <c r="L195" s="10" t="s">
        <v>143</v>
      </c>
      <c r="M195" s="12"/>
      <c r="N195" s="4">
        <f>SQRT(A195*A195+B195*B195)</f>
        <v>43.266615305567875</v>
      </c>
      <c r="O195" s="4">
        <f>E195+F195/60</f>
        <v>12.35</v>
      </c>
      <c r="P195" s="7">
        <f t="shared" si="3"/>
        <v>0.016666666666666666</v>
      </c>
      <c r="Q195" s="4">
        <f>($N195/2)/TAN(($O195+$P195/2)/2*ATAN(1)/45)</f>
        <v>199.8146447021999</v>
      </c>
      <c r="R195" s="4">
        <f>($N195/2)/TAN(($O195-$P195/2)/2*ATAN(1)/45)</f>
        <v>200.0865844669749</v>
      </c>
    </row>
    <row r="196" spans="1:18" ht="12.75">
      <c r="A196" s="13">
        <v>36</v>
      </c>
      <c r="B196" s="13">
        <v>24</v>
      </c>
      <c r="C196" s="4">
        <f>ATAN((C$6/2)/$R196)*2*45/ATAN(1)</f>
        <v>6.693083732662452</v>
      </c>
      <c r="D196" s="4">
        <f>ATAN((D$6/2)/$R196)*2*45/ATAN(1)</f>
        <v>4.4648760610998615</v>
      </c>
      <c r="E196" s="13">
        <v>12</v>
      </c>
      <c r="F196" s="13">
        <v>21</v>
      </c>
      <c r="G196" s="7">
        <v>200</v>
      </c>
      <c r="H196" s="4">
        <f>($N196/2)/TAN($O196/2*ATAN(1)/45)</f>
        <v>199.95052319252733</v>
      </c>
      <c r="I196" s="4">
        <f>MAX(H196-Q196,R196-H196)</f>
        <v>0.1360612744475702</v>
      </c>
      <c r="J196" s="8">
        <f>IF(AND(G196&gt;=ROUND(Q196,0),G196&lt;=ROUND(R196,0)),"",ROUND(H196,0))</f>
      </c>
      <c r="K196" t="s">
        <v>129</v>
      </c>
      <c r="L196" s="11" t="s">
        <v>150</v>
      </c>
      <c r="M196" s="12"/>
      <c r="N196" s="4">
        <f>SQRT(A196*A196+B196*B196)</f>
        <v>43.266615305567875</v>
      </c>
      <c r="O196" s="4">
        <f>E196+F196/60</f>
        <v>12.35</v>
      </c>
      <c r="P196" s="7">
        <f t="shared" si="3"/>
        <v>0.016666666666666666</v>
      </c>
      <c r="Q196" s="4">
        <f>($N196/2)/TAN(($O196+$P196/2)/2*ATAN(1)/45)</f>
        <v>199.8146447021999</v>
      </c>
      <c r="R196" s="4">
        <f>($N196/2)/TAN(($O196-$P196/2)/2*ATAN(1)/45)</f>
        <v>200.0865844669749</v>
      </c>
    </row>
    <row r="197" spans="1:18" ht="12.75">
      <c r="A197" s="9">
        <v>23.4</v>
      </c>
      <c r="B197" s="9">
        <v>15.6</v>
      </c>
      <c r="C197" s="4">
        <f>ATAN((C$6/2)/$R197)*2*45/ATAN(1)</f>
        <v>6.638897187870467</v>
      </c>
      <c r="D197" s="4">
        <f>ATAN((D$6/2)/$R197)*2*45/ATAN(1)</f>
        <v>4.428683733645549</v>
      </c>
      <c r="E197" s="13">
        <v>7</v>
      </c>
      <c r="F197" s="13">
        <v>59</v>
      </c>
      <c r="G197" s="7">
        <v>200</v>
      </c>
      <c r="H197" s="4">
        <f>($N197/2)/TAN($O197/2*ATAN(1)/45)</f>
        <v>201.51214318595584</v>
      </c>
      <c r="I197" s="4">
        <f>MAX(H197-Q197,R197-H197)</f>
        <v>0.21124902826795733</v>
      </c>
      <c r="J197" s="8">
        <f>IF(AND(G197&gt;=ROUND(Q197,0),G197&lt;=ROUND(R197,0)),"",ROUND(H197,0))</f>
        <v>202</v>
      </c>
      <c r="K197" t="s">
        <v>129</v>
      </c>
      <c r="L197" s="10" t="s">
        <v>131</v>
      </c>
      <c r="M197" s="12"/>
      <c r="N197" s="4">
        <f>SQRT(A197*A197+B197*B197)</f>
        <v>28.123299948619117</v>
      </c>
      <c r="O197" s="4">
        <f>E197+F197/60</f>
        <v>7.983333333333333</v>
      </c>
      <c r="P197" s="7">
        <f t="shared" si="3"/>
        <v>0.016666666666666666</v>
      </c>
      <c r="Q197" s="4">
        <f>($N197/2)/TAN(($O197+$P197/2)/2*ATAN(1)/45)</f>
        <v>201.30133400649234</v>
      </c>
      <c r="R197" s="4">
        <f>($N197/2)/TAN(($O197-$P197/2)/2*ATAN(1)/45)</f>
        <v>201.7233922142238</v>
      </c>
    </row>
    <row r="198" spans="1:18" ht="12.75">
      <c r="A198" s="13">
        <v>36</v>
      </c>
      <c r="B198" s="13">
        <v>24</v>
      </c>
      <c r="C198" s="4">
        <f>ATAN((C$6/2)/$R198)*2*45/ATAN(1)</f>
        <v>6.375119098291609</v>
      </c>
      <c r="D198" s="4">
        <f>ATAN((D$6/2)/$R198)*2*45/ATAN(1)</f>
        <v>4.2525163890906885</v>
      </c>
      <c r="E198" s="13">
        <v>11</v>
      </c>
      <c r="F198" s="13">
        <v>46</v>
      </c>
      <c r="G198" s="7">
        <v>210</v>
      </c>
      <c r="H198" s="4">
        <f>($N198/2)/TAN($O198/2*ATAN(1)/45)</f>
        <v>209.93843255013414</v>
      </c>
      <c r="I198" s="4">
        <f>MAX(H198-Q198,R198-H198)</f>
        <v>0.14983764285696566</v>
      </c>
      <c r="J198" s="8">
        <f>IF(AND(G198&gt;=ROUND(Q198,0),G198&lt;=ROUND(R198,0)),"",ROUND(H198,0))</f>
      </c>
      <c r="K198" t="s">
        <v>129</v>
      </c>
      <c r="L198" s="11" t="s">
        <v>151</v>
      </c>
      <c r="M198" s="12"/>
      <c r="N198" s="4">
        <f>SQRT(A198*A198+B198*B198)</f>
        <v>43.266615305567875</v>
      </c>
      <c r="O198" s="4">
        <f>E198+F198/60</f>
        <v>11.766666666666667</v>
      </c>
      <c r="P198" s="7">
        <f t="shared" si="3"/>
        <v>0.016666666666666666</v>
      </c>
      <c r="Q198" s="4">
        <f>($N198/2)/TAN(($O198+$P198/2)/2*ATAN(1)/45)</f>
        <v>209.78880624629966</v>
      </c>
      <c r="R198" s="4">
        <f>($N198/2)/TAN(($O198-$P198/2)/2*ATAN(1)/45)</f>
        <v>210.0882701929911</v>
      </c>
    </row>
    <row r="199" spans="1:18" ht="12.75">
      <c r="A199" s="13">
        <v>36</v>
      </c>
      <c r="B199" s="13">
        <v>24</v>
      </c>
      <c r="C199" s="4">
        <f>ATAN((C$6/2)/$R199)*2*45/ATAN(1)</f>
        <v>6.375119098291609</v>
      </c>
      <c r="D199" s="4">
        <f>ATAN((D$6/2)/$R199)*2*45/ATAN(1)</f>
        <v>4.2525163890906885</v>
      </c>
      <c r="E199" s="13">
        <v>11</v>
      </c>
      <c r="F199" s="13">
        <v>46</v>
      </c>
      <c r="G199" s="7">
        <v>210</v>
      </c>
      <c r="H199" s="4">
        <f>($N199/2)/TAN($O199/2*ATAN(1)/45)</f>
        <v>209.93843255013414</v>
      </c>
      <c r="I199" s="4">
        <f>MAX(H199-Q199,R199-H199)</f>
        <v>0.14983764285696566</v>
      </c>
      <c r="J199" s="8">
        <f>IF(AND(G199&gt;=ROUND(Q199,0),G199&lt;=ROUND(R199,0)),"",ROUND(H199,0))</f>
      </c>
      <c r="K199" t="s">
        <v>129</v>
      </c>
      <c r="L199" s="11" t="s">
        <v>152</v>
      </c>
      <c r="M199" s="12"/>
      <c r="N199" s="4">
        <f>SQRT(A199*A199+B199*B199)</f>
        <v>43.266615305567875</v>
      </c>
      <c r="O199" s="4">
        <f>E199+F199/60</f>
        <v>11.766666666666667</v>
      </c>
      <c r="P199" s="7">
        <f t="shared" si="3"/>
        <v>0.016666666666666666</v>
      </c>
      <c r="Q199" s="4">
        <f>($N199/2)/TAN(($O199+$P199/2)/2*ATAN(1)/45)</f>
        <v>209.78880624629966</v>
      </c>
      <c r="R199" s="4">
        <f>($N199/2)/TAN(($O199-$P199/2)/2*ATAN(1)/45)</f>
        <v>210.0882701929911</v>
      </c>
    </row>
    <row r="200" spans="1:18" ht="12.75">
      <c r="A200" s="13">
        <v>36</v>
      </c>
      <c r="B200" s="13">
        <v>24</v>
      </c>
      <c r="C200" s="4">
        <f>ATAN((C$6/2)/$R200)*2*45/ATAN(1)</f>
        <v>6.375119098291609</v>
      </c>
      <c r="D200" s="4">
        <f>ATAN((D$6/2)/$R200)*2*45/ATAN(1)</f>
        <v>4.2525163890906885</v>
      </c>
      <c r="E200" s="13">
        <v>11</v>
      </c>
      <c r="F200" s="13">
        <v>46</v>
      </c>
      <c r="G200" s="7">
        <v>210</v>
      </c>
      <c r="H200" s="4">
        <f>($N200/2)/TAN($O200/2*ATAN(1)/45)</f>
        <v>209.93843255013414</v>
      </c>
      <c r="I200" s="4">
        <f>MAX(H200-Q200,R200-H200)</f>
        <v>0.14983764285696566</v>
      </c>
      <c r="J200" s="8">
        <f>IF(AND(G200&gt;=ROUND(Q200,0),G200&lt;=ROUND(R200,0)),"",ROUND(H200,0))</f>
      </c>
      <c r="K200" t="s">
        <v>129</v>
      </c>
      <c r="L200" s="10" t="s">
        <v>146</v>
      </c>
      <c r="M200" s="12"/>
      <c r="N200" s="4">
        <f>SQRT(A200*A200+B200*B200)</f>
        <v>43.266615305567875</v>
      </c>
      <c r="O200" s="4">
        <f>E200+F200/60</f>
        <v>11.766666666666667</v>
      </c>
      <c r="P200" s="7">
        <f t="shared" si="3"/>
        <v>0.016666666666666666</v>
      </c>
      <c r="Q200" s="4">
        <f>($N200/2)/TAN(($O200+$P200/2)/2*ATAN(1)/45)</f>
        <v>209.78880624629966</v>
      </c>
      <c r="R200" s="4">
        <f>($N200/2)/TAN(($O200-$P200/2)/2*ATAN(1)/45)</f>
        <v>210.0882701929911</v>
      </c>
    </row>
    <row r="201" spans="1:18" ht="12.75">
      <c r="A201" s="13">
        <v>36</v>
      </c>
      <c r="B201" s="13">
        <v>24</v>
      </c>
      <c r="C201" s="4">
        <f>ATAN((C$6/2)/$R201)*2*45/ATAN(1)</f>
        <v>4.462806692880523</v>
      </c>
      <c r="D201" s="4">
        <f>ATAN((D$6/2)/$R201)*2*45/ATAN(1)</f>
        <v>2.9760402992511534</v>
      </c>
      <c r="E201" s="13">
        <v>8</v>
      </c>
      <c r="F201" s="13">
        <v>15</v>
      </c>
      <c r="G201" s="7">
        <v>300</v>
      </c>
      <c r="H201" s="4">
        <f>($N201/2)/TAN($O201/2*ATAN(1)/45)</f>
        <v>299.96483425819656</v>
      </c>
      <c r="I201" s="4">
        <f>MAX(H201-Q201,R201-H201)</f>
        <v>0.3043512144699321</v>
      </c>
      <c r="J201" s="8">
        <f>IF(AND(G201&gt;=ROUND(Q201,0),G201&lt;=ROUND(R201,0)),"",ROUND(H201,0))</f>
      </c>
      <c r="K201" t="s">
        <v>129</v>
      </c>
      <c r="L201" s="10" t="s">
        <v>134</v>
      </c>
      <c r="M201" s="12"/>
      <c r="N201" s="4">
        <f>SQRT(A201*A201+B201*B201)</f>
        <v>43.266615305567875</v>
      </c>
      <c r="O201" s="4">
        <f>E201+F201/60</f>
        <v>8.25</v>
      </c>
      <c r="P201" s="7">
        <f t="shared" si="3"/>
        <v>0.016666666666666666</v>
      </c>
      <c r="Q201" s="4">
        <f>($N201/2)/TAN(($O201+$P201/2)/2*ATAN(1)/45)</f>
        <v>299.6610962136957</v>
      </c>
      <c r="R201" s="4">
        <f>($N201/2)/TAN(($O201-$P201/2)/2*ATAN(1)/45)</f>
        <v>300.2691854726665</v>
      </c>
    </row>
    <row r="202" spans="1:18" ht="12.75">
      <c r="A202" s="13">
        <v>36</v>
      </c>
      <c r="B202" s="13">
        <v>24</v>
      </c>
      <c r="C202" s="4">
        <f>ATAN((C$6/2)/$R202)*2*45/ATAN(1)</f>
        <v>4.462806692880523</v>
      </c>
      <c r="D202" s="4">
        <f>ATAN((D$6/2)/$R202)*2*45/ATAN(1)</f>
        <v>2.9760402992511534</v>
      </c>
      <c r="E202" s="13">
        <v>8</v>
      </c>
      <c r="F202" s="13">
        <v>15</v>
      </c>
      <c r="G202" s="7">
        <v>300</v>
      </c>
      <c r="H202" s="4">
        <f>($N202/2)/TAN($O202/2*ATAN(1)/45)</f>
        <v>299.96483425819656</v>
      </c>
      <c r="I202" s="4">
        <f>MAX(H202-Q202,R202-H202)</f>
        <v>0.3043512144699321</v>
      </c>
      <c r="J202" s="8">
        <f>IF(AND(G202&gt;=ROUND(Q202,0),G202&lt;=ROUND(R202,0)),"",ROUND(H202,0))</f>
      </c>
      <c r="K202" t="s">
        <v>129</v>
      </c>
      <c r="L202" s="11" t="s">
        <v>155</v>
      </c>
      <c r="M202" s="12"/>
      <c r="N202" s="4">
        <f>SQRT(A202*A202+B202*B202)</f>
        <v>43.266615305567875</v>
      </c>
      <c r="O202" s="4">
        <f>E202+F202/60</f>
        <v>8.25</v>
      </c>
      <c r="P202" s="7">
        <f t="shared" si="3"/>
        <v>0.016666666666666666</v>
      </c>
      <c r="Q202" s="4">
        <f>($N202/2)/TAN(($O202+$P202/2)/2*ATAN(1)/45)</f>
        <v>299.6610962136957</v>
      </c>
      <c r="R202" s="4">
        <f>($N202/2)/TAN(($O202-$P202/2)/2*ATAN(1)/45)</f>
        <v>300.2691854726665</v>
      </c>
    </row>
    <row r="203" spans="1:18" ht="12.75">
      <c r="A203" s="13">
        <v>36</v>
      </c>
      <c r="B203" s="13">
        <v>24</v>
      </c>
      <c r="C203" s="4">
        <f>ATAN((C$6/2)/$R203)*2*45/ATAN(1)</f>
        <v>4.462806692880523</v>
      </c>
      <c r="D203" s="4">
        <f>ATAN((D$6/2)/$R203)*2*45/ATAN(1)</f>
        <v>2.9760402992511534</v>
      </c>
      <c r="E203" s="13">
        <v>8</v>
      </c>
      <c r="F203" s="13">
        <v>15</v>
      </c>
      <c r="G203" s="7">
        <v>300</v>
      </c>
      <c r="H203" s="4">
        <f>($N203/2)/TAN($O203/2*ATAN(1)/45)</f>
        <v>299.96483425819656</v>
      </c>
      <c r="I203" s="4">
        <f>MAX(H203-Q203,R203-H203)</f>
        <v>0.3043512144699321</v>
      </c>
      <c r="J203" s="8">
        <f>IF(AND(G203&gt;=ROUND(Q203,0),G203&lt;=ROUND(R203,0)),"",ROUND(H203,0))</f>
      </c>
      <c r="K203" t="s">
        <v>129</v>
      </c>
      <c r="L203" s="10" t="s">
        <v>147</v>
      </c>
      <c r="M203" s="12"/>
      <c r="N203" s="4">
        <f>SQRT(A203*A203+B203*B203)</f>
        <v>43.266615305567875</v>
      </c>
      <c r="O203" s="4">
        <f>E203+F203/60</f>
        <v>8.25</v>
      </c>
      <c r="P203" s="7">
        <f t="shared" si="3"/>
        <v>0.016666666666666666</v>
      </c>
      <c r="Q203" s="4">
        <f>($N203/2)/TAN(($O203+$P203/2)/2*ATAN(1)/45)</f>
        <v>299.6610962136957</v>
      </c>
      <c r="R203" s="4">
        <f>($N203/2)/TAN(($O203-$P203/2)/2*ATAN(1)/45)</f>
        <v>300.2691854726665</v>
      </c>
    </row>
    <row r="204" spans="1:18" ht="12.75">
      <c r="A204" s="13">
        <v>36</v>
      </c>
      <c r="B204" s="13">
        <v>24</v>
      </c>
      <c r="C204" s="4">
        <f>ATAN((C$6/2)/$R204)*2*45/ATAN(1)</f>
        <v>4.462806692880523</v>
      </c>
      <c r="D204" s="4">
        <f>ATAN((D$6/2)/$R204)*2*45/ATAN(1)</f>
        <v>2.9760402992511534</v>
      </c>
      <c r="E204" s="13">
        <v>8</v>
      </c>
      <c r="F204" s="13">
        <v>15</v>
      </c>
      <c r="G204" s="7">
        <v>300</v>
      </c>
      <c r="H204" s="4">
        <f>($N204/2)/TAN($O204/2*ATAN(1)/45)</f>
        <v>299.96483425819656</v>
      </c>
      <c r="I204" s="4">
        <f>MAX(H204-Q204,R204-H204)</f>
        <v>0.3043512144699321</v>
      </c>
      <c r="J204" s="8">
        <f>IF(AND(G204&gt;=ROUND(Q204,0),G204&lt;=ROUND(R204,0)),"",ROUND(H204,0))</f>
      </c>
      <c r="K204" t="s">
        <v>129</v>
      </c>
      <c r="L204" s="10" t="s">
        <v>144</v>
      </c>
      <c r="M204" s="12"/>
      <c r="N204" s="4">
        <f>SQRT(A204*A204+B204*B204)</f>
        <v>43.266615305567875</v>
      </c>
      <c r="O204" s="4">
        <f>E204+F204/60</f>
        <v>8.25</v>
      </c>
      <c r="P204" s="7">
        <f t="shared" si="3"/>
        <v>0.016666666666666666</v>
      </c>
      <c r="Q204" s="4">
        <f>($N204/2)/TAN(($O204+$P204/2)/2*ATAN(1)/45)</f>
        <v>299.6610962136957</v>
      </c>
      <c r="R204" s="4">
        <f>($N204/2)/TAN(($O204-$P204/2)/2*ATAN(1)/45)</f>
        <v>300.2691854726665</v>
      </c>
    </row>
    <row r="205" spans="1:18" ht="12.75">
      <c r="A205" s="13">
        <v>36</v>
      </c>
      <c r="B205" s="13">
        <v>24</v>
      </c>
      <c r="C205" s="4">
        <f>ATAN((C$6/2)/$R205)*2*45/ATAN(1)</f>
        <v>4.462806692880523</v>
      </c>
      <c r="D205" s="4">
        <f>ATAN((D$6/2)/$R205)*2*45/ATAN(1)</f>
        <v>2.9760402992511534</v>
      </c>
      <c r="E205" s="13">
        <v>8</v>
      </c>
      <c r="F205" s="13">
        <v>15</v>
      </c>
      <c r="G205" s="7">
        <v>300</v>
      </c>
      <c r="H205" s="4">
        <f>($N205/2)/TAN($O205/2*ATAN(1)/45)</f>
        <v>299.96483425819656</v>
      </c>
      <c r="I205" s="4">
        <f>MAX(H205-Q205,R205-H205)</f>
        <v>0.3043512144699321</v>
      </c>
      <c r="J205" s="8">
        <f>IF(AND(G205&gt;=ROUND(Q205,0),G205&lt;=ROUND(R205,0)),"",ROUND(H205,0))</f>
      </c>
      <c r="K205" t="s">
        <v>129</v>
      </c>
      <c r="L205" s="10" t="s">
        <v>145</v>
      </c>
      <c r="M205" s="12"/>
      <c r="N205" s="4">
        <f>SQRT(A205*A205+B205*B205)</f>
        <v>43.266615305567875</v>
      </c>
      <c r="O205" s="4">
        <f>E205+F205/60</f>
        <v>8.25</v>
      </c>
      <c r="P205" s="7">
        <f t="shared" si="3"/>
        <v>0.016666666666666666</v>
      </c>
      <c r="Q205" s="4">
        <f>($N205/2)/TAN(($O205+$P205/2)/2*ATAN(1)/45)</f>
        <v>299.6610962136957</v>
      </c>
      <c r="R205" s="4">
        <f>($N205/2)/TAN(($O205-$P205/2)/2*ATAN(1)/45)</f>
        <v>300.2691854726665</v>
      </c>
    </row>
    <row r="206" spans="1:18" ht="12.75">
      <c r="A206" s="13">
        <v>36</v>
      </c>
      <c r="B206" s="13">
        <v>24</v>
      </c>
      <c r="C206" s="4">
        <f>ATAN((C$6/2)/$R206)*2*45/ATAN(1)</f>
        <v>2.673787522489608</v>
      </c>
      <c r="D206" s="4">
        <f>ATAN((D$6/2)/$R206)*2*45/ATAN(1)</f>
        <v>1.7827047455524212</v>
      </c>
      <c r="E206" s="13">
        <v>4</v>
      </c>
      <c r="F206" s="13">
        <v>57</v>
      </c>
      <c r="G206" s="7">
        <v>500</v>
      </c>
      <c r="H206" s="4">
        <f>($N206/2)/TAN($O206/2*ATAN(1)/45)</f>
        <v>500.4954237376162</v>
      </c>
      <c r="I206" s="4">
        <f>MAX(H206-Q206,R206-H206)</f>
        <v>0.8450557310579825</v>
      </c>
      <c r="J206" s="8">
        <f>IF(AND(G206&gt;=ROUND(Q206,0),G206&lt;=ROUND(R206,0)),"",ROUND(H206,0))</f>
      </c>
      <c r="K206" t="s">
        <v>129</v>
      </c>
      <c r="L206" s="10" t="s">
        <v>135</v>
      </c>
      <c r="M206" s="12"/>
      <c r="N206" s="4">
        <f>SQRT(A206*A206+B206*B206)</f>
        <v>43.266615305567875</v>
      </c>
      <c r="O206" s="4">
        <f>E206+F206/60</f>
        <v>4.95</v>
      </c>
      <c r="P206" s="7">
        <f t="shared" si="3"/>
        <v>0.016666666666666666</v>
      </c>
      <c r="Q206" s="4">
        <f>($N206/2)/TAN(($O206+$P206/2)/2*ATAN(1)/45)</f>
        <v>499.65320676599805</v>
      </c>
      <c r="R206" s="4">
        <f>($N206/2)/TAN(($O206-$P206/2)/2*ATAN(1)/45)</f>
        <v>501.3404794686742</v>
      </c>
    </row>
    <row r="207" spans="1:18" ht="12.75">
      <c r="A207" s="13">
        <v>36</v>
      </c>
      <c r="B207" s="13">
        <v>24</v>
      </c>
      <c r="C207" s="4">
        <f>ATAN((C$6/2)/$R207)*2*45/ATAN(1)</f>
        <v>2.673787522489608</v>
      </c>
      <c r="D207" s="4">
        <f>ATAN((D$6/2)/$R207)*2*45/ATAN(1)</f>
        <v>1.7827047455524212</v>
      </c>
      <c r="E207" s="13">
        <v>4</v>
      </c>
      <c r="F207" s="13">
        <v>57</v>
      </c>
      <c r="G207" s="7">
        <v>500</v>
      </c>
      <c r="H207" s="4">
        <f>($N207/2)/TAN($O207/2*ATAN(1)/45)</f>
        <v>500.4954237376162</v>
      </c>
      <c r="I207" s="4">
        <f>MAX(H207-Q207,R207-H207)</f>
        <v>0.8450557310579825</v>
      </c>
      <c r="J207" s="8">
        <f>IF(AND(G207&gt;=ROUND(Q207,0),G207&lt;=ROUND(R207,0)),"",ROUND(H207,0))</f>
      </c>
      <c r="K207" t="s">
        <v>129</v>
      </c>
      <c r="L207" s="11" t="s">
        <v>156</v>
      </c>
      <c r="M207" s="12"/>
      <c r="N207" s="4">
        <f>SQRT(A207*A207+B207*B207)</f>
        <v>43.266615305567875</v>
      </c>
      <c r="O207" s="4">
        <f>E207+F207/60</f>
        <v>4.95</v>
      </c>
      <c r="P207" s="7">
        <f t="shared" si="3"/>
        <v>0.016666666666666666</v>
      </c>
      <c r="Q207" s="4">
        <f>($N207/2)/TAN(($O207+$P207/2)/2*ATAN(1)/45)</f>
        <v>499.65320676599805</v>
      </c>
      <c r="R207" s="4">
        <f>($N207/2)/TAN(($O207-$P207/2)/2*ATAN(1)/45)</f>
        <v>501.3404794686742</v>
      </c>
    </row>
    <row r="208" spans="1:18" ht="12.75">
      <c r="A208" s="9">
        <v>23.4</v>
      </c>
      <c r="B208" s="9">
        <v>15.6</v>
      </c>
      <c r="C208" s="4">
        <f>ATAN((C$6/2)/$R208)*2*45/ATAN(1)</f>
        <v>88.33423115531876</v>
      </c>
      <c r="D208" s="4">
        <f>ATAN((D$6/2)/$R208)*2*45/ATAN(1)</f>
        <v>65.85103501362585</v>
      </c>
      <c r="E208" s="13">
        <v>99</v>
      </c>
      <c r="F208" s="13">
        <v>0</v>
      </c>
      <c r="G208" s="7">
        <v>12</v>
      </c>
      <c r="H208" s="4">
        <f>($N208/2)/TAN($O208/2*ATAN(1)/45)</f>
        <v>12.009783648805644</v>
      </c>
      <c r="I208" s="4">
        <f>MAX(H208-Q208,R208-H208)</f>
        <v>0.035414531502247826</v>
      </c>
      <c r="J208" s="8">
        <f>IF(AND(G208&gt;=ROUND(Q208,0),G208&lt;=ROUND(R208,0)),"",ROUND(H208,0))</f>
      </c>
      <c r="K208" t="s">
        <v>114</v>
      </c>
      <c r="L208" s="10" t="s">
        <v>117</v>
      </c>
      <c r="M208" s="12"/>
      <c r="N208" s="4">
        <f>SQRT(A208*A208+B208*B208)</f>
        <v>28.123299948619117</v>
      </c>
      <c r="O208" s="4">
        <f>E208+F208/60</f>
        <v>99</v>
      </c>
      <c r="P208" s="7">
        <f aca="true" t="shared" si="4" ref="P208:P233">20/60</f>
        <v>0.3333333333333333</v>
      </c>
      <c r="Q208" s="4">
        <f>($N208/2)/TAN(($O208+$P208/2)/2*ATAN(1)/45)</f>
        <v>11.974456992776155</v>
      </c>
      <c r="R208" s="4">
        <f>($N208/2)/TAN(($O208-$P208/2)/2*ATAN(1)/45)</f>
        <v>12.045198180307892</v>
      </c>
    </row>
    <row r="209" spans="1:18" ht="12.75">
      <c r="A209" s="13">
        <v>36</v>
      </c>
      <c r="B209" s="13">
        <v>24</v>
      </c>
      <c r="C209" s="4">
        <f>ATAN((C$6/2)/$R209)*2*45/ATAN(1)</f>
        <v>64.23029099110391</v>
      </c>
      <c r="D209" s="4">
        <f>ATAN((D$6/2)/$R209)*2*45/ATAN(1)</f>
        <v>45.41323974214564</v>
      </c>
      <c r="E209" s="13">
        <v>98</v>
      </c>
      <c r="F209" s="13">
        <v>40</v>
      </c>
      <c r="G209" s="7">
        <v>19</v>
      </c>
      <c r="H209" s="4">
        <f>($N209/2)/TAN($O209/2*ATAN(1)/45)</f>
        <v>18.58569394764707</v>
      </c>
      <c r="I209" s="4">
        <f>MAX(H209-Q209,R209-H209)</f>
        <v>0.0547564948489736</v>
      </c>
      <c r="J209" s="8">
        <f>IF(AND(G209&gt;=ROUND(Q209,0),G209&lt;=ROUND(R209,0)),"",ROUND(H209,0))</f>
      </c>
      <c r="K209" t="s">
        <v>114</v>
      </c>
      <c r="L209" s="10" t="s">
        <v>115</v>
      </c>
      <c r="M209" s="12"/>
      <c r="N209" s="4">
        <f>SQRT(A209*A209+B209*B209)</f>
        <v>43.266615305567875</v>
      </c>
      <c r="O209" s="4">
        <f>E209+F209/60</f>
        <v>98.66666666666667</v>
      </c>
      <c r="P209" s="7">
        <f t="shared" si="4"/>
        <v>0.3333333333333333</v>
      </c>
      <c r="Q209" s="4">
        <f>($N209/2)/TAN(($O209+$P209/2)/2*ATAN(1)/45)</f>
        <v>18.531074123550606</v>
      </c>
      <c r="R209" s="4">
        <f>($N209/2)/TAN(($O209-$P209/2)/2*ATAN(1)/45)</f>
        <v>18.640450442496043</v>
      </c>
    </row>
    <row r="210" spans="1:18" ht="12.75">
      <c r="A210" s="9">
        <v>23.4</v>
      </c>
      <c r="B210" s="9">
        <v>15.6</v>
      </c>
      <c r="C210" s="4">
        <f>ATAN((C$6/2)/$R210)*2*45/ATAN(1)</f>
        <v>52.06976082063627</v>
      </c>
      <c r="D210" s="4">
        <f>ATAN((D$6/2)/$R210)*2*45/ATAN(1)</f>
        <v>36.07646700729992</v>
      </c>
      <c r="E210" s="13">
        <v>61</v>
      </c>
      <c r="F210" s="13">
        <v>0</v>
      </c>
      <c r="G210" s="7">
        <v>24</v>
      </c>
      <c r="H210" s="4">
        <f>($N210/2)/TAN($O210/2*ATAN(1)/45)</f>
        <v>23.871944558257987</v>
      </c>
      <c r="I210" s="4">
        <f>MAX(H210-Q210,R210-H210)</f>
        <v>0.07959185511680644</v>
      </c>
      <c r="J210" s="8">
        <f>IF(AND(G210&gt;=ROUND(Q210,0),G210&lt;=ROUND(R210,0)),"",ROUND(H210,0))</f>
      </c>
      <c r="K210" t="s">
        <v>114</v>
      </c>
      <c r="L210" s="10" t="s">
        <v>117</v>
      </c>
      <c r="M210" s="12"/>
      <c r="N210" s="4">
        <f>SQRT(A210*A210+B210*B210)</f>
        <v>28.123299948619117</v>
      </c>
      <c r="O210" s="4">
        <f>E210+F210/60</f>
        <v>61</v>
      </c>
      <c r="P210" s="7">
        <f t="shared" si="4"/>
        <v>0.3333333333333333</v>
      </c>
      <c r="Q210" s="4">
        <f>($N210/2)/TAN(($O210+$P210/2)/2*ATAN(1)/45)</f>
        <v>23.792744783915378</v>
      </c>
      <c r="R210" s="4">
        <f>($N210/2)/TAN(($O210-$P210/2)/2*ATAN(1)/45)</f>
        <v>23.951536413374793</v>
      </c>
    </row>
    <row r="211" spans="1:18" ht="12.75">
      <c r="A211" s="13">
        <v>36</v>
      </c>
      <c r="B211" s="13">
        <v>24</v>
      </c>
      <c r="C211" s="4">
        <f>ATAN((C$6/2)/$R211)*2*45/ATAN(1)</f>
        <v>51.92919494950739</v>
      </c>
      <c r="D211" s="4">
        <f>ATAN((D$6/2)/$R211)*2*45/ATAN(1)</f>
        <v>35.971556286344914</v>
      </c>
      <c r="E211" s="13">
        <v>84</v>
      </c>
      <c r="F211" s="13">
        <v>10</v>
      </c>
      <c r="G211" s="7">
        <v>24</v>
      </c>
      <c r="H211" s="4">
        <f>($N211/2)/TAN($O211/2*ATAN(1)/45)</f>
        <v>23.956061081543073</v>
      </c>
      <c r="I211" s="4">
        <f>MAX(H211-Q211,R211-H211)</f>
        <v>0.07016113478891839</v>
      </c>
      <c r="J211" s="8">
        <f>IF(AND(G211&gt;=ROUND(Q211,0),G211&lt;=ROUND(R211,0)),"",ROUND(H211,0))</f>
      </c>
      <c r="K211" t="s">
        <v>114</v>
      </c>
      <c r="L211" s="10" t="s">
        <v>118</v>
      </c>
      <c r="M211" s="12"/>
      <c r="N211" s="4">
        <f>SQRT(A211*A211+B211*B211)</f>
        <v>43.266615305567875</v>
      </c>
      <c r="O211" s="4">
        <f>E211+F211/60</f>
        <v>84.16666666666667</v>
      </c>
      <c r="P211" s="7">
        <f t="shared" si="4"/>
        <v>0.3333333333333333</v>
      </c>
      <c r="Q211" s="4">
        <f>($N211/2)/TAN(($O211+$P211/2)/2*ATAN(1)/45)</f>
        <v>23.886125587018267</v>
      </c>
      <c r="R211" s="4">
        <f>($N211/2)/TAN(($O211-$P211/2)/2*ATAN(1)/45)</f>
        <v>24.02622221633199</v>
      </c>
    </row>
    <row r="212" spans="1:18" ht="12.75">
      <c r="A212" s="13">
        <v>36</v>
      </c>
      <c r="B212" s="13">
        <v>24</v>
      </c>
      <c r="C212" s="4">
        <f>ATAN((C$6/2)/$R212)*2*45/ATAN(1)</f>
        <v>45.19871570860021</v>
      </c>
      <c r="D212" s="4">
        <f>ATAN((D$6/2)/$R212)*2*45/ATAN(1)</f>
        <v>31.01843317662218</v>
      </c>
      <c r="E212" s="13">
        <v>75</v>
      </c>
      <c r="F212" s="13">
        <v>20</v>
      </c>
      <c r="G212" s="7">
        <v>28</v>
      </c>
      <c r="H212" s="4">
        <f>($N212/2)/TAN($O212/2*ATAN(1)/45)</f>
        <v>28.02390956351309</v>
      </c>
      <c r="I212" s="4">
        <f>MAX(H212-Q212,R212-H212)</f>
        <v>0.08442309188024666</v>
      </c>
      <c r="J212" s="8">
        <f>IF(AND(G212&gt;=ROUND(Q212,0),G212&lt;=ROUND(R212,0)),"",ROUND(H212,0))</f>
      </c>
      <c r="K212" t="s">
        <v>114</v>
      </c>
      <c r="L212" t="s">
        <v>125</v>
      </c>
      <c r="M212" s="12"/>
      <c r="N212" s="4">
        <f>SQRT(A212*A212+B212*B212)</f>
        <v>43.266615305567875</v>
      </c>
      <c r="O212" s="4">
        <f>E212+F212/60</f>
        <v>75.33333333333333</v>
      </c>
      <c r="P212" s="7">
        <f t="shared" si="4"/>
        <v>0.3333333333333333</v>
      </c>
      <c r="Q212" s="4">
        <f>($N212/2)/TAN(($O212+$P212/2)/2*ATAN(1)/45)</f>
        <v>27.939803995219886</v>
      </c>
      <c r="R212" s="4">
        <f>($N212/2)/TAN(($O212-$P212/2)/2*ATAN(1)/45)</f>
        <v>28.108332655393337</v>
      </c>
    </row>
    <row r="213" spans="1:18" ht="12.75">
      <c r="A213" s="13">
        <v>36</v>
      </c>
      <c r="B213" s="13">
        <v>24</v>
      </c>
      <c r="C213" s="4">
        <f>ATAN((C$6/2)/$R213)*2*45/ATAN(1)</f>
        <v>45.19871570860021</v>
      </c>
      <c r="D213" s="4">
        <f>ATAN((D$6/2)/$R213)*2*45/ATAN(1)</f>
        <v>31.01843317662218</v>
      </c>
      <c r="E213" s="13">
        <v>75</v>
      </c>
      <c r="F213" s="13">
        <v>20</v>
      </c>
      <c r="G213" s="7">
        <v>28</v>
      </c>
      <c r="H213" s="4">
        <f>($N213/2)/TAN($O213/2*ATAN(1)/45)</f>
        <v>28.02390956351309</v>
      </c>
      <c r="I213" s="4">
        <f>MAX(H213-Q213,R213-H213)</f>
        <v>0.08442309188024666</v>
      </c>
      <c r="J213" s="8">
        <f>IF(AND(G213&gt;=ROUND(Q213,0),G213&lt;=ROUND(R213,0)),"",ROUND(H213,0))</f>
      </c>
      <c r="K213" t="s">
        <v>114</v>
      </c>
      <c r="L213" t="s">
        <v>127</v>
      </c>
      <c r="M213" s="12"/>
      <c r="N213" s="4">
        <f>SQRT(A213*A213+B213*B213)</f>
        <v>43.266615305567875</v>
      </c>
      <c r="O213" s="4">
        <f>E213+F213/60</f>
        <v>75.33333333333333</v>
      </c>
      <c r="P213" s="7">
        <f t="shared" si="4"/>
        <v>0.3333333333333333</v>
      </c>
      <c r="Q213" s="4">
        <f>($N213/2)/TAN(($O213+$P213/2)/2*ATAN(1)/45)</f>
        <v>27.939803995219886</v>
      </c>
      <c r="R213" s="4">
        <f>($N213/2)/TAN(($O213-$P213/2)/2*ATAN(1)/45)</f>
        <v>28.108332655393337</v>
      </c>
    </row>
    <row r="214" spans="1:18" ht="12.75">
      <c r="A214" s="13">
        <v>36</v>
      </c>
      <c r="B214" s="13">
        <v>24</v>
      </c>
      <c r="C214" s="4">
        <f>ATAN((C$6/2)/$R214)*2*45/ATAN(1)</f>
        <v>45.19871570860021</v>
      </c>
      <c r="D214" s="4">
        <f>ATAN((D$6/2)/$R214)*2*45/ATAN(1)</f>
        <v>31.01843317662218</v>
      </c>
      <c r="E214" s="13">
        <v>75</v>
      </c>
      <c r="F214" s="13">
        <v>20</v>
      </c>
      <c r="G214" s="7">
        <v>28</v>
      </c>
      <c r="H214" s="4">
        <f>($N214/2)/TAN($O214/2*ATAN(1)/45)</f>
        <v>28.02390956351309</v>
      </c>
      <c r="I214" s="4">
        <f>MAX(H214-Q214,R214-H214)</f>
        <v>0.08442309188024666</v>
      </c>
      <c r="J214" s="8">
        <f>IF(AND(G214&gt;=ROUND(Q214,0),G214&lt;=ROUND(R214,0)),"",ROUND(H214,0))</f>
      </c>
      <c r="K214" t="s">
        <v>114</v>
      </c>
      <c r="L214" s="10" t="s">
        <v>120</v>
      </c>
      <c r="M214" s="12"/>
      <c r="N214" s="4">
        <f>SQRT(A214*A214+B214*B214)</f>
        <v>43.266615305567875</v>
      </c>
      <c r="O214" s="4">
        <f>E214+F214/60</f>
        <v>75.33333333333333</v>
      </c>
      <c r="P214" s="7">
        <f t="shared" si="4"/>
        <v>0.3333333333333333</v>
      </c>
      <c r="Q214" s="4">
        <f>($N214/2)/TAN(($O214+$P214/2)/2*ATAN(1)/45)</f>
        <v>27.939803995219886</v>
      </c>
      <c r="R214" s="4">
        <f>($N214/2)/TAN(($O214-$P214/2)/2*ATAN(1)/45)</f>
        <v>28.108332655393337</v>
      </c>
    </row>
    <row r="215" spans="1:18" ht="12.75">
      <c r="A215" s="13">
        <v>36</v>
      </c>
      <c r="B215" s="13">
        <v>24</v>
      </c>
      <c r="C215" s="4">
        <f>ATAN((C$6/2)/$R215)*2*45/ATAN(1)</f>
        <v>45.19871570860021</v>
      </c>
      <c r="D215" s="4">
        <f>ATAN((D$6/2)/$R215)*2*45/ATAN(1)</f>
        <v>31.01843317662218</v>
      </c>
      <c r="E215" s="13">
        <v>75</v>
      </c>
      <c r="F215" s="13">
        <v>20</v>
      </c>
      <c r="G215" s="7">
        <v>28</v>
      </c>
      <c r="H215" s="4">
        <f>($N215/2)/TAN($O215/2*ATAN(1)/45)</f>
        <v>28.02390956351309</v>
      </c>
      <c r="I215" s="4">
        <f>MAX(H215-Q215,R215-H215)</f>
        <v>0.08442309188024666</v>
      </c>
      <c r="J215" s="8">
        <f>IF(AND(G215&gt;=ROUND(Q215,0),G215&lt;=ROUND(R215,0)),"",ROUND(H215,0))</f>
      </c>
      <c r="K215" t="s">
        <v>114</v>
      </c>
      <c r="L215" t="s">
        <v>126</v>
      </c>
      <c r="M215" s="12"/>
      <c r="N215" s="4">
        <f>SQRT(A215*A215+B215*B215)</f>
        <v>43.266615305567875</v>
      </c>
      <c r="O215" s="4">
        <f>E215+F215/60</f>
        <v>75.33333333333333</v>
      </c>
      <c r="P215" s="7">
        <f t="shared" si="4"/>
        <v>0.3333333333333333</v>
      </c>
      <c r="Q215" s="4">
        <f>($N215/2)/TAN(($O215+$P215/2)/2*ATAN(1)/45)</f>
        <v>27.939803995219886</v>
      </c>
      <c r="R215" s="4">
        <f>($N215/2)/TAN(($O215-$P215/2)/2*ATAN(1)/45)</f>
        <v>28.108332655393337</v>
      </c>
    </row>
    <row r="216" spans="1:18" ht="12.75">
      <c r="A216" s="13">
        <v>36</v>
      </c>
      <c r="B216" s="13">
        <v>24</v>
      </c>
      <c r="C216" s="4">
        <f>ATAN((C$6/2)/$R216)*2*45/ATAN(1)</f>
        <v>45.19871570860021</v>
      </c>
      <c r="D216" s="4">
        <f>ATAN((D$6/2)/$R216)*2*45/ATAN(1)</f>
        <v>31.01843317662218</v>
      </c>
      <c r="E216" s="13">
        <v>75</v>
      </c>
      <c r="F216" s="13">
        <v>20</v>
      </c>
      <c r="G216" s="7">
        <v>28</v>
      </c>
      <c r="H216" s="4">
        <f>($N216/2)/TAN($O216/2*ATAN(1)/45)</f>
        <v>28.02390956351309</v>
      </c>
      <c r="I216" s="4">
        <f>MAX(H216-Q216,R216-H216)</f>
        <v>0.08442309188024666</v>
      </c>
      <c r="J216" s="8">
        <f>IF(AND(G216&gt;=ROUND(Q216,0),G216&lt;=ROUND(R216,0)),"",ROUND(H216,0))</f>
      </c>
      <c r="K216" t="s">
        <v>114</v>
      </c>
      <c r="L216" s="10" t="s">
        <v>119</v>
      </c>
      <c r="M216" s="12"/>
      <c r="N216" s="4">
        <f>SQRT(A216*A216+B216*B216)</f>
        <v>43.266615305567875</v>
      </c>
      <c r="O216" s="4">
        <f>E216+F216/60</f>
        <v>75.33333333333333</v>
      </c>
      <c r="P216" s="7">
        <f t="shared" si="4"/>
        <v>0.3333333333333333</v>
      </c>
      <c r="Q216" s="4">
        <f>($N216/2)/TAN(($O216+$P216/2)/2*ATAN(1)/45)</f>
        <v>27.939803995219886</v>
      </c>
      <c r="R216" s="4">
        <f>($N216/2)/TAN(($O216-$P216/2)/2*ATAN(1)/45)</f>
        <v>28.108332655393337</v>
      </c>
    </row>
    <row r="217" spans="1:18" ht="12.75">
      <c r="A217" s="13">
        <v>36</v>
      </c>
      <c r="B217" s="13">
        <v>24</v>
      </c>
      <c r="C217" s="4">
        <f>ATAN((C$6/2)/$R217)*2*45/ATAN(1)</f>
        <v>45.19871570860021</v>
      </c>
      <c r="D217" s="4">
        <f>ATAN((D$6/2)/$R217)*2*45/ATAN(1)</f>
        <v>31.01843317662218</v>
      </c>
      <c r="E217" s="13">
        <v>75</v>
      </c>
      <c r="F217" s="13">
        <v>20</v>
      </c>
      <c r="G217" s="7">
        <v>28</v>
      </c>
      <c r="H217" s="4">
        <f>($N217/2)/TAN($O217/2*ATAN(1)/45)</f>
        <v>28.02390956351309</v>
      </c>
      <c r="I217" s="4">
        <f>MAX(H217-Q217,R217-H217)</f>
        <v>0.08442309188024666</v>
      </c>
      <c r="J217" s="8">
        <f>IF(AND(G217&gt;=ROUND(Q217,0),G217&lt;=ROUND(R217,0)),"",ROUND(H217,0))</f>
      </c>
      <c r="K217" t="s">
        <v>114</v>
      </c>
      <c r="L217" t="s">
        <v>124</v>
      </c>
      <c r="M217" s="12"/>
      <c r="N217" s="4">
        <f>SQRT(A217*A217+B217*B217)</f>
        <v>43.266615305567875</v>
      </c>
      <c r="O217" s="4">
        <f>E217+F217/60</f>
        <v>75.33333333333333</v>
      </c>
      <c r="P217" s="7">
        <f t="shared" si="4"/>
        <v>0.3333333333333333</v>
      </c>
      <c r="Q217" s="4">
        <f>($N217/2)/TAN(($O217+$P217/2)/2*ATAN(1)/45)</f>
        <v>27.939803995219886</v>
      </c>
      <c r="R217" s="4">
        <f>($N217/2)/TAN(($O217-$P217/2)/2*ATAN(1)/45)</f>
        <v>28.108332655393337</v>
      </c>
    </row>
    <row r="218" spans="1:18" ht="12.75">
      <c r="A218" s="13">
        <v>36</v>
      </c>
      <c r="B218" s="13">
        <v>24</v>
      </c>
      <c r="C218" s="4">
        <f>ATAN((C$6/2)/$R218)*2*45/ATAN(1)</f>
        <v>45.19871570860021</v>
      </c>
      <c r="D218" s="4">
        <f>ATAN((D$6/2)/$R218)*2*45/ATAN(1)</f>
        <v>31.01843317662218</v>
      </c>
      <c r="E218" s="13">
        <v>75</v>
      </c>
      <c r="F218" s="13">
        <v>20</v>
      </c>
      <c r="G218" s="7">
        <v>28</v>
      </c>
      <c r="H218" s="4">
        <f>($N218/2)/TAN($O218/2*ATAN(1)/45)</f>
        <v>28.02390956351309</v>
      </c>
      <c r="I218" s="4">
        <f>MAX(H218-Q218,R218-H218)</f>
        <v>0.08442309188024666</v>
      </c>
      <c r="J218" s="8">
        <f>IF(AND(G218&gt;=ROUND(Q218,0),G218&lt;=ROUND(R218,0)),"",ROUND(H218,0))</f>
      </c>
      <c r="K218" t="s">
        <v>114</v>
      </c>
      <c r="L218" t="s">
        <v>124</v>
      </c>
      <c r="M218" s="12"/>
      <c r="N218" s="4">
        <f>SQRT(A218*A218+B218*B218)</f>
        <v>43.266615305567875</v>
      </c>
      <c r="O218" s="4">
        <f>E218+F218/60</f>
        <v>75.33333333333333</v>
      </c>
      <c r="P218" s="7">
        <f t="shared" si="4"/>
        <v>0.3333333333333333</v>
      </c>
      <c r="Q218" s="4">
        <f>($N218/2)/TAN(($O218+$P218/2)/2*ATAN(1)/45)</f>
        <v>27.939803995219886</v>
      </c>
      <c r="R218" s="4">
        <f>($N218/2)/TAN(($O218-$P218/2)/2*ATAN(1)/45)</f>
        <v>28.108332655393337</v>
      </c>
    </row>
    <row r="219" spans="1:18" ht="12.75">
      <c r="A219" s="13">
        <v>36</v>
      </c>
      <c r="B219" s="13">
        <v>24</v>
      </c>
      <c r="C219" s="4">
        <f>ATAN((C$6/2)/$R219)*2*45/ATAN(1)</f>
        <v>36.89642514618085</v>
      </c>
      <c r="D219" s="4">
        <f>ATAN((D$6/2)/$R219)*2*45/ATAN(1)</f>
        <v>25.07634147782802</v>
      </c>
      <c r="E219" s="13">
        <v>63</v>
      </c>
      <c r="F219" s="13">
        <v>30</v>
      </c>
      <c r="G219" s="7">
        <v>35</v>
      </c>
      <c r="H219" s="4">
        <f>($N219/2)/TAN($O219/2*ATAN(1)/45)</f>
        <v>34.95903561215659</v>
      </c>
      <c r="I219" s="4">
        <f>MAX(H219-Q219,R219-H219)</f>
        <v>0.11389813949636363</v>
      </c>
      <c r="J219" s="8">
        <f>IF(AND(G219&gt;=ROUND(Q219,0),G219&lt;=ROUND(R219,0)),"",ROUND(H219,0))</f>
      </c>
      <c r="K219" t="s">
        <v>114</v>
      </c>
      <c r="L219" s="10" t="s">
        <v>115</v>
      </c>
      <c r="M219" s="12"/>
      <c r="N219" s="4">
        <f>SQRT(A219*A219+B219*B219)</f>
        <v>43.266615305567875</v>
      </c>
      <c r="O219" s="4">
        <f>E219+F219/60</f>
        <v>63.5</v>
      </c>
      <c r="P219" s="7">
        <f t="shared" si="4"/>
        <v>0.3333333333333333</v>
      </c>
      <c r="Q219" s="4">
        <f>($N219/2)/TAN(($O219+$P219/2)/2*ATAN(1)/45)</f>
        <v>34.84567161871277</v>
      </c>
      <c r="R219" s="4">
        <f>($N219/2)/TAN(($O219-$P219/2)/2*ATAN(1)/45)</f>
        <v>35.072933751652954</v>
      </c>
    </row>
    <row r="220" spans="1:18" ht="12.75">
      <c r="A220" s="13">
        <v>36</v>
      </c>
      <c r="B220" s="13">
        <v>24</v>
      </c>
      <c r="C220" s="4">
        <f>ATAN((C$6/2)/$R220)*2*45/ATAN(1)</f>
        <v>18.87368749074921</v>
      </c>
      <c r="D220" s="4">
        <f>ATAN((D$6/2)/$R220)*2*45/ATAN(1)</f>
        <v>12.645895754814505</v>
      </c>
      <c r="E220" s="13">
        <v>34</v>
      </c>
      <c r="F220" s="13">
        <v>20</v>
      </c>
      <c r="G220" s="7">
        <v>70</v>
      </c>
      <c r="H220" s="4">
        <f>($N220/2)/TAN($O220/2*ATAN(1)/45)</f>
        <v>70.03012682096659</v>
      </c>
      <c r="I220" s="4">
        <f>MAX(H220-Q220,R220-H220)</f>
        <v>0.3628914809422099</v>
      </c>
      <c r="J220" s="8">
        <f>IF(AND(G220&gt;=ROUND(Q220,0),G220&lt;=ROUND(R220,0)),"",ROUND(H220,0))</f>
      </c>
      <c r="K220" t="s">
        <v>114</v>
      </c>
      <c r="L220" s="10" t="s">
        <v>120</v>
      </c>
      <c r="M220" s="12"/>
      <c r="N220" s="4">
        <f>SQRT(A220*A220+B220*B220)</f>
        <v>43.266615305567875</v>
      </c>
      <c r="O220" s="4">
        <f>E220+F220/60</f>
        <v>34.333333333333336</v>
      </c>
      <c r="P220" s="7">
        <f t="shared" si="4"/>
        <v>0.3333333333333333</v>
      </c>
      <c r="Q220" s="4">
        <f>($N220/2)/TAN(($O220+$P220/2)/2*ATAN(1)/45)</f>
        <v>69.6706364855887</v>
      </c>
      <c r="R220" s="4">
        <f>($N220/2)/TAN(($O220-$P220/2)/2*ATAN(1)/45)</f>
        <v>70.3930183019088</v>
      </c>
    </row>
    <row r="221" spans="1:18" ht="12.75">
      <c r="A221" s="13">
        <v>36</v>
      </c>
      <c r="B221" s="13">
        <v>24</v>
      </c>
      <c r="C221" s="4">
        <f>ATAN((C$6/2)/$R221)*2*45/ATAN(1)</f>
        <v>18.87368749074921</v>
      </c>
      <c r="D221" s="4">
        <f>ATAN((D$6/2)/$R221)*2*45/ATAN(1)</f>
        <v>12.645895754814505</v>
      </c>
      <c r="E221" s="13">
        <v>34</v>
      </c>
      <c r="F221" s="13">
        <v>20</v>
      </c>
      <c r="G221" s="7">
        <v>70</v>
      </c>
      <c r="H221" s="4">
        <f>($N221/2)/TAN($O221/2*ATAN(1)/45)</f>
        <v>70.03012682096659</v>
      </c>
      <c r="I221" s="4">
        <f>MAX(H221-Q221,R221-H221)</f>
        <v>0.3628914809422099</v>
      </c>
      <c r="J221" s="8">
        <f>IF(AND(G221&gt;=ROUND(Q221,0),G221&lt;=ROUND(R221,0)),"",ROUND(H221,0))</f>
      </c>
      <c r="K221" t="s">
        <v>114</v>
      </c>
      <c r="L221" t="s">
        <v>126</v>
      </c>
      <c r="M221" s="12"/>
      <c r="N221" s="4">
        <f>SQRT(A221*A221+B221*B221)</f>
        <v>43.266615305567875</v>
      </c>
      <c r="O221" s="4">
        <f>E221+F221/60</f>
        <v>34.333333333333336</v>
      </c>
      <c r="P221" s="7">
        <f t="shared" si="4"/>
        <v>0.3333333333333333</v>
      </c>
      <c r="Q221" s="4">
        <f>($N221/2)/TAN(($O221+$P221/2)/2*ATAN(1)/45)</f>
        <v>69.6706364855887</v>
      </c>
      <c r="R221" s="4">
        <f>($N221/2)/TAN(($O221-$P221/2)/2*ATAN(1)/45)</f>
        <v>70.3930183019088</v>
      </c>
    </row>
    <row r="222" spans="1:18" ht="12.75">
      <c r="A222" s="13">
        <v>36</v>
      </c>
      <c r="B222" s="13">
        <v>24</v>
      </c>
      <c r="C222" s="4">
        <f>ATAN((C$6/2)/$R222)*2*45/ATAN(1)</f>
        <v>17.6305611979034</v>
      </c>
      <c r="D222" s="4">
        <f>ATAN((D$6/2)/$R222)*2*45/ATAN(1)</f>
        <v>11.805393694202149</v>
      </c>
      <c r="E222" s="14">
        <v>32</v>
      </c>
      <c r="F222" s="14">
        <v>10</v>
      </c>
      <c r="G222" s="7">
        <v>60</v>
      </c>
      <c r="H222" s="4">
        <f>($N222/2)/TAN($O222/2*ATAN(1)/45)</f>
        <v>75.03226336511658</v>
      </c>
      <c r="I222" s="4">
        <f>MAX(H222-Q222,R222-H222)</f>
        <v>0.4120462112562109</v>
      </c>
      <c r="J222" s="8">
        <f>IF(AND(G222&gt;=ROUND(Q222,0),G222&lt;=ROUND(R222,0)),"",ROUND(H222,0))</f>
        <v>75</v>
      </c>
      <c r="K222" t="s">
        <v>114</v>
      </c>
      <c r="L222" t="s">
        <v>128</v>
      </c>
      <c r="M222" s="12"/>
      <c r="N222" s="4">
        <f>SQRT(A222*A222+B222*B222)</f>
        <v>43.266615305567875</v>
      </c>
      <c r="O222" s="4">
        <f>E222+F222/60</f>
        <v>32.166666666666664</v>
      </c>
      <c r="P222" s="7">
        <f t="shared" si="4"/>
        <v>0.3333333333333333</v>
      </c>
      <c r="Q222" s="4">
        <f>($N222/2)/TAN(($O222+$P222/2)/2*ATAN(1)/45)</f>
        <v>74.62435345510679</v>
      </c>
      <c r="R222" s="4">
        <f>($N222/2)/TAN(($O222-$P222/2)/2*ATAN(1)/45)</f>
        <v>75.44430957637279</v>
      </c>
    </row>
    <row r="223" spans="1:18" ht="12.75">
      <c r="A223" s="13">
        <v>36</v>
      </c>
      <c r="B223" s="13">
        <v>24</v>
      </c>
      <c r="C223" s="4">
        <f>ATAN((C$6/2)/$R223)*2*45/ATAN(1)</f>
        <v>16.585960193847345</v>
      </c>
      <c r="D223" s="4">
        <f>ATAN((D$6/2)/$R223)*2*45/ATAN(1)</f>
        <v>11.100323937581267</v>
      </c>
      <c r="E223" s="13">
        <v>30</v>
      </c>
      <c r="F223" s="13">
        <v>20</v>
      </c>
      <c r="G223" s="7">
        <v>80</v>
      </c>
      <c r="H223" s="4">
        <f>($N223/2)/TAN($O223/2*ATAN(1)/45)</f>
        <v>79.80727649918063</v>
      </c>
      <c r="I223" s="4">
        <f>MAX(H223-Q223,R223-H223)</f>
        <v>0.4621557758946011</v>
      </c>
      <c r="J223" s="8">
        <f>IF(AND(G223&gt;=ROUND(Q223,0),G223&lt;=ROUND(R223,0)),"",ROUND(H223,0))</f>
      </c>
      <c r="K223" t="s">
        <v>114</v>
      </c>
      <c r="L223" s="10" t="s">
        <v>119</v>
      </c>
      <c r="M223" s="12"/>
      <c r="N223" s="4">
        <f>SQRT(A223*A223+B223*B223)</f>
        <v>43.266615305567875</v>
      </c>
      <c r="O223" s="4">
        <f>E223+F223/60</f>
        <v>30.333333333333332</v>
      </c>
      <c r="P223" s="7">
        <f t="shared" si="4"/>
        <v>0.3333333333333333</v>
      </c>
      <c r="Q223" s="4">
        <f>($N223/2)/TAN(($O223+$P223/2)/2*ATAN(1)/45)</f>
        <v>79.35005371474458</v>
      </c>
      <c r="R223" s="4">
        <f>($N223/2)/TAN(($O223-$P223/2)/2*ATAN(1)/45)</f>
        <v>80.26943227507523</v>
      </c>
    </row>
    <row r="224" spans="1:18" ht="12.75">
      <c r="A224" s="13">
        <v>36</v>
      </c>
      <c r="B224" s="13">
        <v>24</v>
      </c>
      <c r="C224" s="4">
        <f>ATAN((C$6/2)/$R224)*2*45/ATAN(1)</f>
        <v>16.585960193847345</v>
      </c>
      <c r="D224" s="4">
        <f>ATAN((D$6/2)/$R224)*2*45/ATAN(1)</f>
        <v>11.100323937581267</v>
      </c>
      <c r="E224" s="13">
        <v>30</v>
      </c>
      <c r="F224" s="13">
        <v>20</v>
      </c>
      <c r="G224" s="7">
        <v>80</v>
      </c>
      <c r="H224" s="4">
        <f>($N224/2)/TAN($O224/2*ATAN(1)/45)</f>
        <v>79.80727649918063</v>
      </c>
      <c r="I224" s="4">
        <f>MAX(H224-Q224,R224-H224)</f>
        <v>0.4621557758946011</v>
      </c>
      <c r="J224" s="8">
        <f>IF(AND(G224&gt;=ROUND(Q224,0),G224&lt;=ROUND(R224,0)),"",ROUND(H224,0))</f>
      </c>
      <c r="K224" t="s">
        <v>114</v>
      </c>
      <c r="L224" s="10" t="s">
        <v>122</v>
      </c>
      <c r="M224" s="12"/>
      <c r="N224" s="4">
        <f>SQRT(A224*A224+B224*B224)</f>
        <v>43.266615305567875</v>
      </c>
      <c r="O224" s="4">
        <f>E224+F224/60</f>
        <v>30.333333333333332</v>
      </c>
      <c r="P224" s="7">
        <f t="shared" si="4"/>
        <v>0.3333333333333333</v>
      </c>
      <c r="Q224" s="4">
        <f>($N224/2)/TAN(($O224+$P224/2)/2*ATAN(1)/45)</f>
        <v>79.35005371474458</v>
      </c>
      <c r="R224" s="4">
        <f>($N224/2)/TAN(($O224-$P224/2)/2*ATAN(1)/45)</f>
        <v>80.26943227507523</v>
      </c>
    </row>
    <row r="225" spans="1:18" ht="12.75">
      <c r="A225" s="13">
        <v>36</v>
      </c>
      <c r="B225" s="13">
        <v>24</v>
      </c>
      <c r="C225" s="4">
        <f>ATAN((C$6/2)/$R225)*2*45/ATAN(1)</f>
        <v>16.30216644559944</v>
      </c>
      <c r="D225" s="4">
        <f>ATAN((D$6/2)/$R225)*2*45/ATAN(1)</f>
        <v>10.908953689127246</v>
      </c>
      <c r="E225" s="13">
        <v>29</v>
      </c>
      <c r="F225" s="13">
        <v>50</v>
      </c>
      <c r="G225" s="7">
        <v>80</v>
      </c>
      <c r="H225" s="4">
        <f>($N225/2)/TAN($O225/2*ATAN(1)/45)</f>
        <v>81.20887365320891</v>
      </c>
      <c r="I225" s="4">
        <f>MAX(H225-Q225,R225-H225)</f>
        <v>0.47745567447162784</v>
      </c>
      <c r="J225" s="8">
        <f>IF(AND(G225&gt;=ROUND(Q225,0),G225&lt;=ROUND(R225,0)),"",ROUND(H225,0))</f>
        <v>81</v>
      </c>
      <c r="K225" t="s">
        <v>114</v>
      </c>
      <c r="L225" s="10" t="s">
        <v>123</v>
      </c>
      <c r="M225" s="12"/>
      <c r="N225" s="4">
        <f>SQRT(A225*A225+B225*B225)</f>
        <v>43.266615305567875</v>
      </c>
      <c r="O225" s="4">
        <f>E225+F225/60</f>
        <v>29.833333333333332</v>
      </c>
      <c r="P225" s="7">
        <f t="shared" si="4"/>
        <v>0.3333333333333333</v>
      </c>
      <c r="Q225" s="4">
        <f>($N225/2)/TAN(($O225+$P225/2)/2*ATAN(1)/45)</f>
        <v>80.73660329595828</v>
      </c>
      <c r="R225" s="4">
        <f>($N225/2)/TAN(($O225-$P225/2)/2*ATAN(1)/45)</f>
        <v>81.68632932768054</v>
      </c>
    </row>
    <row r="226" spans="1:18" ht="12.75">
      <c r="A226" s="13">
        <v>36</v>
      </c>
      <c r="B226" s="13">
        <v>24</v>
      </c>
      <c r="C226" s="4">
        <f>ATAN((C$6/2)/$R226)*2*45/ATAN(1)</f>
        <v>13.301636093749579</v>
      </c>
      <c r="D226" s="4">
        <f>ATAN((D$6/2)/$R226)*2*45/ATAN(1)</f>
        <v>8.889924239464586</v>
      </c>
      <c r="E226" s="13">
        <v>24</v>
      </c>
      <c r="F226" s="13">
        <v>30</v>
      </c>
      <c r="G226" s="7">
        <v>100</v>
      </c>
      <c r="H226" s="4">
        <f>($N226/2)/TAN($O226/2*ATAN(1)/45)</f>
        <v>99.63697385835091</v>
      </c>
      <c r="I226" s="4">
        <f>MAX(H226-Q226,R226-H226)</f>
        <v>0.7036213573493626</v>
      </c>
      <c r="J226" s="8">
        <f>IF(AND(G226&gt;=ROUND(Q226,0),G226&lt;=ROUND(R226,0)),"",ROUND(H226,0))</f>
      </c>
      <c r="K226" t="s">
        <v>114</v>
      </c>
      <c r="L226" s="10" t="s">
        <v>116</v>
      </c>
      <c r="M226" s="12"/>
      <c r="N226" s="4">
        <f>SQRT(A226*A226+B226*B226)</f>
        <v>43.266615305567875</v>
      </c>
      <c r="O226" s="4">
        <f>E226+F226/60</f>
        <v>24.5</v>
      </c>
      <c r="P226" s="7">
        <f t="shared" si="4"/>
        <v>0.3333333333333333</v>
      </c>
      <c r="Q226" s="4">
        <f>($N226/2)/TAN(($O226+$P226/2)/2*ATAN(1)/45)</f>
        <v>98.94271654634399</v>
      </c>
      <c r="R226" s="4">
        <f>($N226/2)/TAN(($O226-$P226/2)/2*ATAN(1)/45)</f>
        <v>100.34059521570028</v>
      </c>
    </row>
    <row r="227" spans="1:18" ht="12.75">
      <c r="A227" s="13">
        <v>36</v>
      </c>
      <c r="B227" s="13">
        <v>24</v>
      </c>
      <c r="C227" s="4">
        <f>ATAN((C$6/2)/$R227)*2*45/ATAN(1)</f>
        <v>12.28033786608832</v>
      </c>
      <c r="D227" s="4">
        <f>ATAN((D$6/2)/$R227)*2*45/ATAN(1)</f>
        <v>8.20433023537929</v>
      </c>
      <c r="E227" s="13">
        <v>22</v>
      </c>
      <c r="F227" s="13">
        <v>40</v>
      </c>
      <c r="G227" s="7">
        <v>105</v>
      </c>
      <c r="H227" s="4">
        <f>($N227/2)/TAN($O227/2*ATAN(1)/45)</f>
        <v>107.93728290357399</v>
      </c>
      <c r="I227" s="4">
        <f>MAX(H227-Q227,R227-H227)</f>
        <v>0.8206990045750331</v>
      </c>
      <c r="J227" s="8">
        <f>IF(AND(G227&gt;=ROUND(Q227,0),G227&lt;=ROUND(R227,0)),"",ROUND(H227,0))</f>
        <v>108</v>
      </c>
      <c r="K227" t="s">
        <v>114</v>
      </c>
      <c r="L227" t="s">
        <v>125</v>
      </c>
      <c r="M227" s="12"/>
      <c r="N227" s="4">
        <f>SQRT(A227*A227+B227*B227)</f>
        <v>43.266615305567875</v>
      </c>
      <c r="O227" s="4">
        <f>E227+F227/60</f>
        <v>22.666666666666668</v>
      </c>
      <c r="P227" s="7">
        <f t="shared" si="4"/>
        <v>0.3333333333333333</v>
      </c>
      <c r="Q227" s="4">
        <f>($N227/2)/TAN(($O227+$P227/2)/2*ATAN(1)/45)</f>
        <v>107.12840937628421</v>
      </c>
      <c r="R227" s="4">
        <f>($N227/2)/TAN(($O227-$P227/2)/2*ATAN(1)/45)</f>
        <v>108.75798190814902</v>
      </c>
    </row>
    <row r="228" spans="1:18" ht="12.75">
      <c r="A228" s="13">
        <v>36</v>
      </c>
      <c r="B228" s="13">
        <v>24</v>
      </c>
      <c r="C228" s="4">
        <f>ATAN((C$6/2)/$R228)*2*45/ATAN(1)</f>
        <v>6.59766895962723</v>
      </c>
      <c r="D228" s="4">
        <f>ATAN((D$6/2)/$R228)*2*45/ATAN(1)</f>
        <v>4.401147275236051</v>
      </c>
      <c r="E228" s="13">
        <v>12</v>
      </c>
      <c r="F228" s="13">
        <v>20</v>
      </c>
      <c r="G228" s="7">
        <v>200</v>
      </c>
      <c r="H228" s="4">
        <f>($N228/2)/TAN($O228/2*ATAN(1)/45)</f>
        <v>200.22282889605546</v>
      </c>
      <c r="I228" s="4">
        <f>MAX(H228-Q228,R228-H228)</f>
        <v>2.7639306329839144</v>
      </c>
      <c r="J228" s="8">
        <f>IF(AND(G228&gt;=ROUND(Q228,0),G228&lt;=ROUND(R228,0)),"",ROUND(H228,0))</f>
      </c>
      <c r="K228" t="s">
        <v>114</v>
      </c>
      <c r="L228" s="10" t="s">
        <v>118</v>
      </c>
      <c r="M228" s="12"/>
      <c r="N228" s="4">
        <f>SQRT(A228*A228+B228*B228)</f>
        <v>43.266615305567875</v>
      </c>
      <c r="O228" s="4">
        <f>E228+F228/60</f>
        <v>12.333333333333334</v>
      </c>
      <c r="P228" s="7">
        <f t="shared" si="4"/>
        <v>0.3333333333333333</v>
      </c>
      <c r="Q228" s="4">
        <f>($N228/2)/TAN(($O228+$P228/2)/2*ATAN(1)/45)</f>
        <v>197.53232209710313</v>
      </c>
      <c r="R228" s="4">
        <f>($N228/2)/TAN(($O228-$P228/2)/2*ATAN(1)/45)</f>
        <v>202.98675952903938</v>
      </c>
    </row>
    <row r="229" spans="1:18" ht="12.75">
      <c r="A229" s="13">
        <v>36</v>
      </c>
      <c r="B229" s="13">
        <v>24</v>
      </c>
      <c r="C229" s="4">
        <f>ATAN((C$6/2)/$R229)*2*45/ATAN(1)</f>
        <v>6.59766895962723</v>
      </c>
      <c r="D229" s="4">
        <f>ATAN((D$6/2)/$R229)*2*45/ATAN(1)</f>
        <v>4.401147275236051</v>
      </c>
      <c r="E229" s="13">
        <v>12</v>
      </c>
      <c r="F229" s="13">
        <v>20</v>
      </c>
      <c r="G229" s="7">
        <v>200</v>
      </c>
      <c r="H229" s="4">
        <f>($N229/2)/TAN($O229/2*ATAN(1)/45)</f>
        <v>200.22282889605546</v>
      </c>
      <c r="I229" s="4">
        <f>MAX(H229-Q229,R229-H229)</f>
        <v>2.7639306329839144</v>
      </c>
      <c r="J229" s="8">
        <f>IF(AND(G229&gt;=ROUND(Q229,0),G229&lt;=ROUND(R229,0)),"",ROUND(H229,0))</f>
      </c>
      <c r="K229" t="s">
        <v>114</v>
      </c>
      <c r="L229" t="s">
        <v>127</v>
      </c>
      <c r="M229" s="12"/>
      <c r="N229" s="4">
        <f>SQRT(A229*A229+B229*B229)</f>
        <v>43.266615305567875</v>
      </c>
      <c r="O229" s="4">
        <f>E229+F229/60</f>
        <v>12.333333333333334</v>
      </c>
      <c r="P229" s="7">
        <f t="shared" si="4"/>
        <v>0.3333333333333333</v>
      </c>
      <c r="Q229" s="4">
        <f>($N229/2)/TAN(($O229+$P229/2)/2*ATAN(1)/45)</f>
        <v>197.53232209710313</v>
      </c>
      <c r="R229" s="4">
        <f>($N229/2)/TAN(($O229-$P229/2)/2*ATAN(1)/45)</f>
        <v>202.98675952903938</v>
      </c>
    </row>
    <row r="230" spans="1:18" ht="12.75">
      <c r="A230" s="13">
        <v>36</v>
      </c>
      <c r="B230" s="13">
        <v>24</v>
      </c>
      <c r="C230" s="4">
        <f>ATAN((C$6/2)/$R230)*2*45/ATAN(1)</f>
        <v>6.59766895962723</v>
      </c>
      <c r="D230" s="4">
        <f>ATAN((D$6/2)/$R230)*2*45/ATAN(1)</f>
        <v>4.401147275236051</v>
      </c>
      <c r="E230" s="13">
        <v>12</v>
      </c>
      <c r="F230" s="13">
        <v>20</v>
      </c>
      <c r="G230" s="7">
        <v>200</v>
      </c>
      <c r="H230" s="4">
        <f>($N230/2)/TAN($O230/2*ATAN(1)/45)</f>
        <v>200.22282889605546</v>
      </c>
      <c r="I230" s="4">
        <f>MAX(H230-Q230,R230-H230)</f>
        <v>2.7639306329839144</v>
      </c>
      <c r="J230" s="8">
        <f>IF(AND(G230&gt;=ROUND(Q230,0),G230&lt;=ROUND(R230,0)),"",ROUND(H230,0))</f>
      </c>
      <c r="K230" t="s">
        <v>114</v>
      </c>
      <c r="L230" s="10" t="s">
        <v>122</v>
      </c>
      <c r="M230" s="12"/>
      <c r="N230" s="4">
        <f>SQRT(A230*A230+B230*B230)</f>
        <v>43.266615305567875</v>
      </c>
      <c r="O230" s="4">
        <f>E230+F230/60</f>
        <v>12.333333333333334</v>
      </c>
      <c r="P230" s="7">
        <f t="shared" si="4"/>
        <v>0.3333333333333333</v>
      </c>
      <c r="Q230" s="4">
        <f>($N230/2)/TAN(($O230+$P230/2)/2*ATAN(1)/45)</f>
        <v>197.53232209710313</v>
      </c>
      <c r="R230" s="4">
        <f>($N230/2)/TAN(($O230-$P230/2)/2*ATAN(1)/45)</f>
        <v>202.98675952903938</v>
      </c>
    </row>
    <row r="231" spans="1:18" ht="12.75">
      <c r="A231" s="13">
        <v>36</v>
      </c>
      <c r="B231" s="13">
        <v>24</v>
      </c>
      <c r="C231" s="4">
        <f>ATAN((C$6/2)/$R231)*2*45/ATAN(1)</f>
        <v>4.422096857022819</v>
      </c>
      <c r="D231" s="4">
        <f>ATAN((D$6/2)/$R231)*2*45/ATAN(1)</f>
        <v>2.9488777401249178</v>
      </c>
      <c r="E231" s="13">
        <v>8</v>
      </c>
      <c r="F231" s="13">
        <v>20</v>
      </c>
      <c r="G231" s="7">
        <v>300</v>
      </c>
      <c r="H231" s="4">
        <f>($N231/2)/TAN($O231/2*ATAN(1)/45)</f>
        <v>296.95474294193514</v>
      </c>
      <c r="I231" s="4">
        <f>MAX(H231-Q231,R231-H231)</f>
        <v>6.081505823713769</v>
      </c>
      <c r="J231" s="8">
        <f>IF(AND(G231&gt;=ROUND(Q231,0),G231&lt;=ROUND(R231,0)),"",ROUND(H231,0))</f>
      </c>
      <c r="K231" t="s">
        <v>114</v>
      </c>
      <c r="L231" s="10" t="s">
        <v>121</v>
      </c>
      <c r="M231" s="12"/>
      <c r="N231" s="4">
        <f>SQRT(A231*A231+B231*B231)</f>
        <v>43.266615305567875</v>
      </c>
      <c r="O231" s="4">
        <f>E231+F231/60</f>
        <v>8.333333333333334</v>
      </c>
      <c r="P231" s="7">
        <f t="shared" si="4"/>
        <v>0.3333333333333333</v>
      </c>
      <c r="Q231" s="4">
        <f>($N231/2)/TAN(($O231+$P231/2)/2*ATAN(1)/45)</f>
        <v>291.1113153725028</v>
      </c>
      <c r="R231" s="4">
        <f>($N231/2)/TAN(($O231-$P231/2)/2*ATAN(1)/45)</f>
        <v>303.0362487656489</v>
      </c>
    </row>
    <row r="232" spans="1:18" ht="12.75">
      <c r="A232" s="13">
        <v>36</v>
      </c>
      <c r="B232" s="13">
        <v>24</v>
      </c>
      <c r="C232" s="4">
        <f>ATAN((C$6/2)/$R232)*2*45/ATAN(1)</f>
        <v>4.422096857022819</v>
      </c>
      <c r="D232" s="4">
        <f>ATAN((D$6/2)/$R232)*2*45/ATAN(1)</f>
        <v>2.9488777401249178</v>
      </c>
      <c r="E232" s="13">
        <v>8</v>
      </c>
      <c r="F232" s="13">
        <v>20</v>
      </c>
      <c r="G232" s="7">
        <v>300</v>
      </c>
      <c r="H232" s="4">
        <f>($N232/2)/TAN($O232/2*ATAN(1)/45)</f>
        <v>296.95474294193514</v>
      </c>
      <c r="I232" s="4">
        <f>MAX(H232-Q232,R232-H232)</f>
        <v>6.081505823713769</v>
      </c>
      <c r="J232" s="8">
        <f>IF(AND(G232&gt;=ROUND(Q232,0),G232&lt;=ROUND(R232,0)),"",ROUND(H232,0))</f>
      </c>
      <c r="K232" t="s">
        <v>114</v>
      </c>
      <c r="L232" t="s">
        <v>128</v>
      </c>
      <c r="M232" s="12"/>
      <c r="N232" s="4">
        <f>SQRT(A232*A232+B232*B232)</f>
        <v>43.266615305567875</v>
      </c>
      <c r="O232" s="4">
        <f>E232+F232/60</f>
        <v>8.333333333333334</v>
      </c>
      <c r="P232" s="7">
        <f t="shared" si="4"/>
        <v>0.3333333333333333</v>
      </c>
      <c r="Q232" s="4">
        <f>($N232/2)/TAN(($O232+$P232/2)/2*ATAN(1)/45)</f>
        <v>291.1113153725028</v>
      </c>
      <c r="R232" s="4">
        <f>($N232/2)/TAN(($O232-$P232/2)/2*ATAN(1)/45)</f>
        <v>303.0362487656489</v>
      </c>
    </row>
    <row r="233" spans="1:18" ht="12.75">
      <c r="A233" s="13">
        <v>36</v>
      </c>
      <c r="B233" s="13">
        <v>24</v>
      </c>
      <c r="C233" s="4">
        <f>ATAN((C$6/2)/$R233)*2*45/ATAN(1)</f>
        <v>3.2741900724761077</v>
      </c>
      <c r="D233" s="4">
        <f>ATAN((D$6/2)/$R233)*2*45/ATAN(1)</f>
        <v>2.1831234232301022</v>
      </c>
      <c r="E233" s="13">
        <v>6</v>
      </c>
      <c r="F233" s="13">
        <v>13</v>
      </c>
      <c r="G233" s="7">
        <v>400</v>
      </c>
      <c r="H233" s="4">
        <f>($N233/2)/TAN($O233/2*ATAN(1)/45)</f>
        <v>398.37457961649324</v>
      </c>
      <c r="I233" s="4">
        <f>MAX(H233-Q233,R233-H233)</f>
        <v>10.995779629018102</v>
      </c>
      <c r="J233" s="8">
        <f>IF(AND(G233&gt;=ROUND(Q233,0),G233&lt;=ROUND(R233,0)),"",ROUND(H233,0))</f>
      </c>
      <c r="K233" t="s">
        <v>114</v>
      </c>
      <c r="L233" s="10" t="s">
        <v>123</v>
      </c>
      <c r="M233" s="12"/>
      <c r="N233" s="4">
        <f>SQRT(A233*A233+B233*B233)</f>
        <v>43.266615305567875</v>
      </c>
      <c r="O233" s="4">
        <f>E233+F233/60</f>
        <v>6.216666666666667</v>
      </c>
      <c r="P233" s="7">
        <f t="shared" si="4"/>
        <v>0.3333333333333333</v>
      </c>
      <c r="Q233" s="4">
        <f>($N233/2)/TAN(($O233+$P233/2)/2*ATAN(1)/45)</f>
        <v>387.9524438072234</v>
      </c>
      <c r="R233" s="4">
        <f>($N233/2)/TAN(($O233-$P233/2)/2*ATAN(1)/45)</f>
        <v>409.37035924551134</v>
      </c>
    </row>
  </sheetData>
  <mergeCells count="10">
    <mergeCell ref="O1:P1"/>
    <mergeCell ref="G1:J1"/>
    <mergeCell ref="Q1:R1"/>
    <mergeCell ref="E2:G2"/>
    <mergeCell ref="A1:B1"/>
    <mergeCell ref="C2:D2"/>
    <mergeCell ref="C1:F1"/>
    <mergeCell ref="K3:L3"/>
    <mergeCell ref="Q2:R2"/>
    <mergeCell ref="H2:J2"/>
  </mergeCells>
  <conditionalFormatting sqref="J8:J90 J92:J233">
    <cfRule type="cellIs" priority="1" dxfId="0" operator="lessThan" stopIfTrue="1">
      <formula>10000</formula>
    </cfRule>
  </conditionalFormatting>
  <printOptions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techniques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Claff</dc:creator>
  <cp:keywords/>
  <dc:description/>
  <cp:lastModifiedBy>Bill Claff</cp:lastModifiedBy>
  <cp:lastPrinted>2005-11-11T17:00:41Z</cp:lastPrinted>
  <dcterms:created xsi:type="dcterms:W3CDTF">2005-05-26T03:26:26Z</dcterms:created>
  <dcterms:modified xsi:type="dcterms:W3CDTF">2005-11-11T18:26:59Z</dcterms:modified>
  <cp:category/>
  <cp:version/>
  <cp:contentType/>
  <cp:contentStatus/>
</cp:coreProperties>
</file>